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ad01\users\rosangela\Desktop\CAIXA\"/>
    </mc:Choice>
  </mc:AlternateContent>
  <xr:revisionPtr revIDLastSave="0" documentId="13_ncr:1_{52CF9EB8-91CE-4C25-A878-7291D7B686E8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Plan1" sheetId="1" r:id="rId1"/>
    <sheet name="Plan4" sheetId="4" r:id="rId2"/>
    <sheet name="deso miudas" sheetId="7" r:id="rId3"/>
    <sheet name="PRESTDES VIAGEM" sheetId="8" r:id="rId4"/>
    <sheet name="0" sheetId="3" r:id="rId5"/>
    <sheet name="Plan5" sheetId="5" r:id="rId6"/>
    <sheet name="Plan3" sheetId="9" r:id="rId7"/>
    <sheet name="1" sheetId="6" r:id="rId8"/>
  </sheets>
  <definedNames>
    <definedName name="_xlnm.Print_Area" localSheetId="4">'0'!$A$32:$N$55</definedName>
    <definedName name="_xlnm.Print_Area" localSheetId="2">'deso miudas'!$A$1:$J$48</definedName>
    <definedName name="_xlnm.Print_Area" localSheetId="0">Plan1!$A$1:$K$47</definedName>
    <definedName name="_xlnm.Print_Area" localSheetId="5">Plan5!$A$1:$M$114</definedName>
    <definedName name="_xlnm.Print_Area" localSheetId="3">'PRESTDES VIAGEM'!$A$1:$J$47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" i="5" l="1"/>
  <c r="L88" i="5"/>
  <c r="L87" i="5"/>
  <c r="L86" i="5"/>
  <c r="L84" i="5"/>
  <c r="L81" i="5"/>
  <c r="L101" i="5"/>
  <c r="L108" i="5"/>
  <c r="L102" i="5"/>
  <c r="L79" i="5"/>
  <c r="L74" i="5"/>
  <c r="L73" i="5"/>
  <c r="L72" i="5"/>
  <c r="L71" i="5"/>
  <c r="L49" i="5"/>
  <c r="L53" i="5"/>
  <c r="L52" i="5"/>
  <c r="L50" i="5"/>
  <c r="L47" i="5"/>
  <c r="L46" i="5"/>
  <c r="L41" i="5"/>
  <c r="L22" i="5"/>
  <c r="L20" i="5"/>
  <c r="L15" i="5"/>
  <c r="J19" i="1"/>
  <c r="L43" i="5" l="1"/>
  <c r="L40" i="5"/>
  <c r="L13" i="5"/>
  <c r="L10" i="5"/>
  <c r="L76" i="5"/>
  <c r="L77" i="5"/>
  <c r="L78" i="5"/>
  <c r="L75" i="5"/>
  <c r="L51" i="5"/>
  <c r="I39" i="7"/>
  <c r="L70" i="5"/>
  <c r="L105" i="5" l="1"/>
  <c r="L109" i="5"/>
  <c r="L18" i="5"/>
  <c r="J25" i="1"/>
  <c r="C37" i="1"/>
  <c r="L113" i="5" l="1"/>
  <c r="C36" i="1"/>
  <c r="I36" i="8" l="1"/>
  <c r="I30" i="8"/>
  <c r="I26" i="8"/>
  <c r="I37" i="8" l="1"/>
  <c r="L57" i="5" l="1"/>
  <c r="L26" i="5" l="1"/>
</calcChain>
</file>

<file path=xl/sharedStrings.xml><?xml version="1.0" encoding="utf-8"?>
<sst xmlns="http://schemas.openxmlformats.org/spreadsheetml/2006/main" count="280" uniqueCount="177">
  <si>
    <t>PRESTAÇÃO DE CONTAS DIVERSAS</t>
  </si>
  <si>
    <t>PRESTAÇÃO DE CONTAS</t>
  </si>
  <si>
    <t>(LEI Nº 2.498 DE 01 DE MARÇO DE 1993)</t>
  </si>
  <si>
    <t>NOME DO SERVIDOR:</t>
  </si>
  <si>
    <t>CARGO:</t>
  </si>
  <si>
    <t>DESTINO ADIANTAMENTO:</t>
  </si>
  <si>
    <t>DETALHES DA COMPRA /SERVIÇO</t>
  </si>
  <si>
    <t>VALOR DAS DESPESAS</t>
  </si>
  <si>
    <t>Atesto a  exatidão  das informações  por mim prestadas</t>
  </si>
  <si>
    <t>___________________________________________________</t>
  </si>
  <si>
    <t>Agente Financeiro</t>
  </si>
  <si>
    <t>MODELO II</t>
  </si>
  <si>
    <t xml:space="preserve">VALOR :  </t>
  </si>
  <si>
    <t>DATA</t>
  </si>
  <si>
    <t>NF</t>
  </si>
  <si>
    <t>VALOR</t>
  </si>
  <si>
    <t>FORNECEDOR                                        SÉRIE</t>
  </si>
  <si>
    <t>Art.16 da Lei 8666 de 24 de junho de 1993</t>
  </si>
  <si>
    <t>N.FISCAL</t>
  </si>
  <si>
    <t>FORNECEDOR</t>
  </si>
  <si>
    <t>DESCRIÇÃO</t>
  </si>
  <si>
    <t>UND</t>
  </si>
  <si>
    <t xml:space="preserve">  </t>
  </si>
  <si>
    <t>QTDE</t>
  </si>
  <si>
    <t>TOTAL NF</t>
  </si>
  <si>
    <t xml:space="preserve"> </t>
  </si>
  <si>
    <t xml:space="preserve">     </t>
  </si>
  <si>
    <t xml:space="preserve">                    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</si>
  <si>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</si>
  <si>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</t>
  </si>
  <si>
    <t>Rosangela Castro do Nascimento</t>
  </si>
  <si>
    <t xml:space="preserve">       </t>
  </si>
  <si>
    <t xml:space="preserve">                                                                                            </t>
  </si>
  <si>
    <t>PRESTAÇÃO DE CONTAS  REF. ADIANTAMENTO -LEI MUNICIPAL 2.498-DECRETO 3.873 ADIANTAM.</t>
  </si>
  <si>
    <t>SUBTOTAL.............................................................................................</t>
  </si>
  <si>
    <t>SALDO ANTERIOR..................................................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</si>
  <si>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</si>
  <si>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</t>
  </si>
  <si>
    <t>RODRIGO SOARES DOS SANTOS</t>
  </si>
  <si>
    <t>PRESIDENTE</t>
  </si>
  <si>
    <t>CONCEDIDO À FUNCIONÁRIA ROSANGELA CASTRO DO NASCIMENTO</t>
  </si>
  <si>
    <t xml:space="preserve">                                     </t>
  </si>
  <si>
    <t xml:space="preserve">                                                                       </t>
  </si>
  <si>
    <t>01</t>
  </si>
  <si>
    <t>TOTAL.....................................................................................</t>
  </si>
  <si>
    <t>ROSANGELA CASTRO DO NASCIMENTO</t>
  </si>
  <si>
    <t>AGENTE FINANCEIRO</t>
  </si>
  <si>
    <t>PRESTAÇÃO DE DESPESAS DE VIAGEM  PROCESSO Nº 122/2022</t>
  </si>
  <si>
    <t>DATA:</t>
  </si>
  <si>
    <t>22/03/2022  À  25/03/2022</t>
  </si>
  <si>
    <t>DESTINO DA VIAGEM:</t>
  </si>
  <si>
    <t>BRASILIA /DF</t>
  </si>
  <si>
    <t>MOTIVO DA VIAGEM:</t>
  </si>
  <si>
    <t xml:space="preserve">NOME: </t>
  </si>
  <si>
    <t>VEREADORA:</t>
  </si>
  <si>
    <t>MARIA  DO SOCORRO PAIVA DE SOUZA</t>
  </si>
  <si>
    <t xml:space="preserve">CHEFE DE GABINETE: </t>
  </si>
  <si>
    <t>DESPESAS</t>
  </si>
  <si>
    <t>REFEIÇÃO:</t>
  </si>
  <si>
    <t>M P DE V AZEREDO ........................................</t>
  </si>
  <si>
    <t>MELHORIAS, PROGRAMAS E VERBAS PARA O MUNICÍPIO</t>
  </si>
  <si>
    <t>DE ARARAS</t>
  </si>
  <si>
    <t>TOTAL</t>
  </si>
  <si>
    <t>SUSHI PATIO COM. DE ALIMENTOS LTDA.........</t>
  </si>
  <si>
    <t>EF2 RESTAURANTE LTDA.................................</t>
  </si>
  <si>
    <t>YANG COM. DE ALIMENTOS LTDA ME..............</t>
  </si>
  <si>
    <t>SUSHI PATIO COM. DE ALIMENTOS LTDA EPP...</t>
  </si>
  <si>
    <t>EF2 RESTAURANTE LTDA ME...........................</t>
  </si>
  <si>
    <t>MAZA COM DE ALIMENTOS LTDA....................</t>
  </si>
  <si>
    <t>EXPRESS BRASILIA HOSP E TUR S/A..................</t>
  </si>
  <si>
    <t>TOTAL.....................................................................</t>
  </si>
  <si>
    <t>NO BANCO DO BRASIL CONFORME RECIBO EM ANEXO.</t>
  </si>
  <si>
    <t>SALDO RESTANTE: R$ 1.066,84 (UM MIL SESSENTA E SEIS REAIS E OITENTA E QUATRO CENTAVOS), DEPOSITADO</t>
  </si>
  <si>
    <t>________________________________</t>
  </si>
  <si>
    <t>___________________________</t>
  </si>
  <si>
    <t>Verª MARIA DO SOCORRO P.DE SOUZA</t>
  </si>
  <si>
    <t>CHEFE DE GABINETE</t>
  </si>
  <si>
    <t>__________________________</t>
  </si>
  <si>
    <t>ARARAS, 01 DE ABRIL DE 2022.</t>
  </si>
  <si>
    <t>LILIANE DIAS PAULINO DOS SANTOS</t>
  </si>
  <si>
    <t xml:space="preserve"> LILIANE DIAS PAULINO DOS SANTOS</t>
  </si>
  <si>
    <t>E</t>
  </si>
  <si>
    <t>02</t>
  </si>
  <si>
    <t>MIRIAN VANESSA PIRES</t>
  </si>
  <si>
    <t>COMPRAS E SERVIÇOS DO MÊS DE FEVEREIRO DE 2023</t>
  </si>
  <si>
    <t>TOTAL..................................................................................</t>
  </si>
  <si>
    <t>__________________________________________________</t>
  </si>
  <si>
    <t>_________________________________________________</t>
  </si>
  <si>
    <t>RAFAEL PEDRO BOM CIVIEIRO</t>
  </si>
  <si>
    <t>RADIO FRATERNIDADE LTDA</t>
  </si>
  <si>
    <t>RADIO CIDADE DAS ARVOIRES LTDA</t>
  </si>
  <si>
    <t>SERVIÇO DE DIVULGAÇÃO DE AUDIENCIA PUBLICA -SEGURANÇA PU</t>
  </si>
  <si>
    <t>BLICA NAS ESCOLAS</t>
  </si>
  <si>
    <t>ARARAS, 15 DE MAIO DE 2023</t>
  </si>
  <si>
    <t>DIRETOR DE COMUNICAÇÃO</t>
  </si>
  <si>
    <t>ELIS CAROLINE LEGUTKE</t>
  </si>
  <si>
    <t>EDCAR AUTO CENTER LTDA ME</t>
  </si>
  <si>
    <t>IRMAOS ZAQUEU LTDA</t>
  </si>
  <si>
    <t>CENTER PHOTO</t>
  </si>
  <si>
    <t>RENATO RUZIN JUNIOR</t>
  </si>
  <si>
    <t>RECIBO</t>
  </si>
  <si>
    <t>COMPRAS E SERVIÇOS DO MÊS DE FEVEREIRO DE 2024</t>
  </si>
  <si>
    <t>ALINHAMENTO, BALANCEAMEN</t>
  </si>
  <si>
    <t>RODIZIO VEICULO</t>
  </si>
  <si>
    <t>01/0/2024</t>
  </si>
  <si>
    <t>CIRURGIA PIRASSUNUNGA LTDA</t>
  </si>
  <si>
    <t>COMPRA DE CAIXA DE KIT</t>
  </si>
  <si>
    <t>PRIMEIRO SOCORRO</t>
  </si>
  <si>
    <t>CASA TIMONI COM PLAST LTDA</t>
  </si>
  <si>
    <t>PLASTICO BRILHO</t>
  </si>
  <si>
    <t>24</t>
  </si>
  <si>
    <t>COPOS DESCARTAVEIS</t>
  </si>
  <si>
    <t>MT</t>
  </si>
  <si>
    <t>PC</t>
  </si>
  <si>
    <t>25</t>
  </si>
  <si>
    <t>O.ZANIBONI LTDA</t>
  </si>
  <si>
    <t>GARRAFA TERMICA</t>
  </si>
  <si>
    <t>BARULHO COM TECIDOS ARA</t>
  </si>
  <si>
    <t>RAS</t>
  </si>
  <si>
    <t>FITA CETIM  E ALFINETE</t>
  </si>
  <si>
    <t>X-DATA PAPELARIA E  PRESENTES</t>
  </si>
  <si>
    <t xml:space="preserve">COLA QUENTE </t>
  </si>
  <si>
    <t>10</t>
  </si>
  <si>
    <t>PISTOLA PARA COLA QUENTE</t>
  </si>
  <si>
    <t>DELTA SUERMERCADO LTDA</t>
  </si>
  <si>
    <t>FILTRO DE PAPEL</t>
  </si>
  <si>
    <t>SUPORTE DR CELULAR</t>
  </si>
  <si>
    <t>SUPORTE DR TV</t>
  </si>
  <si>
    <t>04</t>
  </si>
  <si>
    <t>CANECAO NOBRE</t>
  </si>
  <si>
    <t>CONJ MANTIMENTO</t>
  </si>
  <si>
    <t xml:space="preserve">FACAS TRAMONTINA </t>
  </si>
  <si>
    <t>PANELA  EIRIFLON</t>
  </si>
  <si>
    <t>PORTA GUARDANAPOS</t>
  </si>
  <si>
    <t>NOSSO LAR LESTE COM VARIEDA</t>
  </si>
  <si>
    <t>DE LTDA</t>
  </si>
  <si>
    <t>JARRA COM TAMPA</t>
  </si>
  <si>
    <t>TAMPA MICROONDAS</t>
  </si>
  <si>
    <t>BOLEIRA COM TAMPA</t>
  </si>
  <si>
    <t>ORGANIZADOR DE PIA</t>
  </si>
  <si>
    <t>PRENDE FACIL</t>
  </si>
  <si>
    <t>FAQUEIRO INOX</t>
  </si>
  <si>
    <t xml:space="preserve">VARAO DE CHAO </t>
  </si>
  <si>
    <t xml:space="preserve">RODINHO </t>
  </si>
  <si>
    <t>PORTA TALHERES TAMPA</t>
  </si>
  <si>
    <t>BACIA CANELADA</t>
  </si>
  <si>
    <t>X-DATA PAPELARIA E PRE</t>
  </si>
  <si>
    <t>ARQUIVO MORTO POLIONDA</t>
  </si>
  <si>
    <t>20</t>
  </si>
  <si>
    <t xml:space="preserve">SENTES LTDA </t>
  </si>
  <si>
    <t>SENTES LTDA</t>
  </si>
  <si>
    <t>LUPA LENTE</t>
  </si>
  <si>
    <t>PALHETA  SIENA</t>
  </si>
  <si>
    <t>50</t>
  </si>
  <si>
    <t>COMERCIO DE TECIDOS BARULHO</t>
  </si>
  <si>
    <t>DE ARARAS  LTDA</t>
  </si>
  <si>
    <t>FITA CETIM</t>
  </si>
  <si>
    <t>ARCTEL COM DE EQUIPAMENTOS PARA TELECOMUNICAÇÕES</t>
  </si>
  <si>
    <t>PRODESP PUBLICAÇÃO</t>
  </si>
  <si>
    <t>TOMADA PREÇO 07/2023 PUB</t>
  </si>
  <si>
    <t>CHEFE DA UNIDADE FINANCEIRA</t>
  </si>
  <si>
    <t>R$ 5.800,00 (CINCO MIL E OITOCENTOS REAIS)</t>
  </si>
  <si>
    <t>20/02/20240</t>
  </si>
  <si>
    <t>JORNAL GAZETA SP LTDA EPP</t>
  </si>
  <si>
    <t>U</t>
  </si>
  <si>
    <t>SOARES AUTOMOTIVA LTDA</t>
  </si>
  <si>
    <t>22.222</t>
  </si>
  <si>
    <t>SILVA &amp; TEZLAFF LTDA ME</t>
  </si>
  <si>
    <t>LEMAO CAR ESPE IMPORTADOS</t>
  </si>
  <si>
    <t>EMPRESA BRAS CORREIOS TEL</t>
  </si>
  <si>
    <t>CFISCAL</t>
  </si>
  <si>
    <t>3134</t>
  </si>
  <si>
    <t>3155</t>
  </si>
  <si>
    <t>SALDO  RESTANTE: R$ 803,00 (oitocentos e três reais) depositado no Banco Caixa</t>
  </si>
  <si>
    <t xml:space="preserve"> Econômica Federral conforme recibo em anexo</t>
  </si>
  <si>
    <t>Araras, 01 de março de 2024</t>
  </si>
  <si>
    <t>SUBTOTAL.....................................................................................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</si>
</sst>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0" xfId="0" applyFont="1"/>
    <xf numFmtId="0" fontId="5" fillId="0" borderId="0" xfId="0" applyFont="1"/>
    <xf numFmtId="0" fontId="0" fillId="2" borderId="0" xfId="0" applyFill="1"/>
    <xf numFmtId="49" fontId="0" fillId="0" borderId="0" xfId="0" applyNumberFormat="1" applyAlignment="1">
      <alignment horizontal="center"/>
    </xf>
    <xf numFmtId="0" fontId="5" fillId="2" borderId="0" xfId="0" applyFont="1" applyFill="1"/>
    <xf numFmtId="0" fontId="10" fillId="0" borderId="0" xfId="0" applyFont="1"/>
    <xf numFmtId="0" fontId="4" fillId="0" borderId="0" xfId="0" applyFont="1"/>
    <xf numFmtId="3" fontId="9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7" xfId="0" applyFont="1" applyBorder="1"/>
    <xf numFmtId="0" fontId="11" fillId="0" borderId="0" xfId="0" applyFont="1"/>
    <xf numFmtId="0" fontId="3" fillId="0" borderId="0" xfId="0" applyFont="1"/>
    <xf numFmtId="0" fontId="8" fillId="0" borderId="0" xfId="0" applyFont="1"/>
    <xf numFmtId="44" fontId="0" fillId="0" borderId="0" xfId="0" applyNumberFormat="1"/>
    <xf numFmtId="0" fontId="14" fillId="2" borderId="0" xfId="0" applyFont="1" applyFill="1"/>
    <xf numFmtId="0" fontId="9" fillId="0" borderId="2" xfId="0" applyFont="1" applyBorder="1" applyAlignment="1">
      <alignment horizontal="center"/>
    </xf>
    <xf numFmtId="44" fontId="9" fillId="0" borderId="3" xfId="1" applyFont="1" applyBorder="1"/>
    <xf numFmtId="0" fontId="9" fillId="0" borderId="0" xfId="0" applyFont="1" applyAlignment="1">
      <alignment horizontal="center"/>
    </xf>
    <xf numFmtId="44" fontId="9" fillId="0" borderId="5" xfId="1" applyFont="1" applyBorder="1"/>
    <xf numFmtId="0" fontId="9" fillId="0" borderId="2" xfId="0" applyFont="1" applyBorder="1"/>
    <xf numFmtId="14" fontId="9" fillId="0" borderId="4" xfId="0" applyNumberFormat="1" applyFont="1" applyBorder="1"/>
    <xf numFmtId="0" fontId="9" fillId="0" borderId="0" xfId="0" applyFont="1"/>
    <xf numFmtId="49" fontId="9" fillId="0" borderId="0" xfId="0" applyNumberFormat="1" applyFont="1" applyAlignment="1">
      <alignment horizontal="center"/>
    </xf>
    <xf numFmtId="44" fontId="9" fillId="0" borderId="0" xfId="1" applyFont="1" applyBorder="1"/>
    <xf numFmtId="0" fontId="9" fillId="0" borderId="7" xfId="0" applyFont="1" applyBorder="1"/>
    <xf numFmtId="0" fontId="8" fillId="0" borderId="7" xfId="0" applyFont="1" applyBorder="1"/>
    <xf numFmtId="49" fontId="8" fillId="0" borderId="7" xfId="0" applyNumberFormat="1" applyFont="1" applyBorder="1" applyAlignment="1">
      <alignment horizontal="center"/>
    </xf>
    <xf numFmtId="44" fontId="8" fillId="0" borderId="7" xfId="1" applyFont="1" applyBorder="1"/>
    <xf numFmtId="44" fontId="8" fillId="0" borderId="8" xfId="1" applyFont="1" applyBorder="1"/>
    <xf numFmtId="0" fontId="9" fillId="0" borderId="4" xfId="0" applyFont="1" applyBorder="1"/>
    <xf numFmtId="49" fontId="8" fillId="0" borderId="0" xfId="0" applyNumberFormat="1" applyFont="1" applyAlignment="1">
      <alignment horizontal="center"/>
    </xf>
    <xf numFmtId="44" fontId="8" fillId="0" borderId="0" xfId="1" applyFont="1" applyBorder="1"/>
    <xf numFmtId="44" fontId="8" fillId="0" borderId="5" xfId="1" applyFont="1" applyBorder="1"/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9" fillId="0" borderId="0" xfId="1" applyFont="1" applyFill="1" applyBorder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/>
    <xf numFmtId="14" fontId="9" fillId="0" borderId="0" xfId="0" applyNumberFormat="1" applyFont="1"/>
    <xf numFmtId="14" fontId="9" fillId="0" borderId="1" xfId="0" applyNumberFormat="1" applyFont="1" applyBorder="1"/>
    <xf numFmtId="49" fontId="9" fillId="0" borderId="2" xfId="0" applyNumberFormat="1" applyFont="1" applyBorder="1" applyAlignment="1">
      <alignment horizontal="center"/>
    </xf>
    <xf numFmtId="44" fontId="9" fillId="0" borderId="2" xfId="1" applyFont="1" applyBorder="1"/>
    <xf numFmtId="14" fontId="9" fillId="0" borderId="6" xfId="0" applyNumberFormat="1" applyFont="1" applyBorder="1"/>
    <xf numFmtId="0" fontId="9" fillId="0" borderId="7" xfId="0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4" fontId="9" fillId="0" borderId="7" xfId="1" applyFont="1" applyBorder="1"/>
    <xf numFmtId="44" fontId="9" fillId="0" borderId="8" xfId="1" applyFont="1" applyBorder="1"/>
    <xf numFmtId="0" fontId="9" fillId="0" borderId="7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3" fontId="9" fillId="0" borderId="7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4" fontId="8" fillId="0" borderId="11" xfId="0" applyNumberFormat="1" applyFont="1" applyBorder="1" applyAlignment="1">
      <alignment horizontal="center"/>
    </xf>
    <xf numFmtId="44" fontId="8" fillId="0" borderId="13" xfId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44" fontId="9" fillId="0" borderId="0" xfId="1" applyFont="1" applyBorder="1" applyAlignment="1">
      <alignment horizontal="center"/>
    </xf>
    <xf numFmtId="0" fontId="8" fillId="0" borderId="2" xfId="0" applyFont="1" applyBorder="1"/>
    <xf numFmtId="49" fontId="8" fillId="0" borderId="2" xfId="0" applyNumberFormat="1" applyFont="1" applyBorder="1" applyAlignment="1">
      <alignment horizontal="center"/>
    </xf>
    <xf numFmtId="44" fontId="8" fillId="0" borderId="2" xfId="1" applyFont="1" applyBorder="1"/>
    <xf numFmtId="44" fontId="8" fillId="0" borderId="3" xfId="1" applyFont="1" applyBorder="1"/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44" fontId="9" fillId="0" borderId="2" xfId="1" applyFont="1" applyFill="1" applyBorder="1"/>
    <xf numFmtId="44" fontId="9" fillId="0" borderId="0" xfId="0" applyNumberFormat="1" applyFont="1"/>
    <xf numFmtId="0" fontId="2" fillId="0" borderId="0" xfId="0" applyFont="1" applyAlignment="1">
      <alignment horizontal="left"/>
    </xf>
    <xf numFmtId="0" fontId="4" fillId="0" borderId="5" xfId="0" applyFont="1" applyBorder="1"/>
    <xf numFmtId="44" fontId="4" fillId="0" borderId="5" xfId="1" applyFont="1" applyBorder="1"/>
    <xf numFmtId="44" fontId="4" fillId="0" borderId="0" xfId="1" applyFont="1" applyBorder="1"/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4" xfId="0" applyFont="1" applyBorder="1"/>
    <xf numFmtId="0" fontId="17" fillId="0" borderId="12" xfId="0" applyFont="1" applyBorder="1"/>
    <xf numFmtId="0" fontId="17" fillId="0" borderId="1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3" xfId="0" applyFont="1" applyBorder="1"/>
    <xf numFmtId="0" fontId="17" fillId="0" borderId="34" xfId="0" applyFont="1" applyBorder="1"/>
    <xf numFmtId="0" fontId="18" fillId="0" borderId="7" xfId="0" applyFont="1" applyBorder="1"/>
    <xf numFmtId="14" fontId="11" fillId="0" borderId="33" xfId="0" applyNumberFormat="1" applyFont="1" applyBorder="1"/>
    <xf numFmtId="0" fontId="11" fillId="0" borderId="33" xfId="0" applyFont="1" applyBorder="1"/>
    <xf numFmtId="0" fontId="11" fillId="0" borderId="35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4" fontId="11" fillId="0" borderId="4" xfId="1" applyFont="1" applyBorder="1" applyAlignment="1">
      <alignment horizontal="center"/>
    </xf>
    <xf numFmtId="44" fontId="11" fillId="0" borderId="5" xfId="1" applyFont="1" applyBorder="1" applyAlignment="1">
      <alignment horizontal="center"/>
    </xf>
    <xf numFmtId="44" fontId="18" fillId="0" borderId="12" xfId="1" applyFont="1" applyBorder="1" applyAlignment="1">
      <alignment horizontal="center"/>
    </xf>
    <xf numFmtId="44" fontId="18" fillId="0" borderId="13" xfId="1" applyFont="1" applyBorder="1" applyAlignment="1">
      <alignment horizontal="center"/>
    </xf>
    <xf numFmtId="0" fontId="9" fillId="0" borderId="22" xfId="0" applyFont="1" applyBorder="1"/>
    <xf numFmtId="0" fontId="9" fillId="0" borderId="10" xfId="0" applyFont="1" applyBorder="1"/>
    <xf numFmtId="0" fontId="9" fillId="0" borderId="23" xfId="0" applyFont="1" applyBorder="1"/>
    <xf numFmtId="49" fontId="9" fillId="0" borderId="18" xfId="0" applyNumberFormat="1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/>
    <xf numFmtId="0" fontId="9" fillId="0" borderId="29" xfId="0" applyFont="1" applyBorder="1"/>
    <xf numFmtId="0" fontId="9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0" xfId="0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7" xfId="0" quotePrefix="1" applyFont="1" applyBorder="1" applyAlignment="1">
      <alignment horizontal="center"/>
    </xf>
    <xf numFmtId="44" fontId="9" fillId="0" borderId="7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4" fontId="9" fillId="0" borderId="7" xfId="1" applyNumberFormat="1" applyFont="1" applyBorder="1"/>
    <xf numFmtId="44" fontId="8" fillId="0" borderId="0" xfId="1" applyFont="1" applyBorder="1" applyAlignment="1">
      <alignment horizontal="center"/>
    </xf>
    <xf numFmtId="44" fontId="8" fillId="0" borderId="7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3" fontId="9" fillId="0" borderId="2" xfId="0" applyNumberFormat="1" applyFont="1" applyBorder="1" applyAlignment="1">
      <alignment horizontal="left"/>
    </xf>
    <xf numFmtId="44" fontId="9" fillId="0" borderId="2" xfId="1" applyFont="1" applyBorder="1" applyAlignment="1">
      <alignment horizontal="center"/>
    </xf>
    <xf numFmtId="3" fontId="9" fillId="0" borderId="7" xfId="0" applyNumberFormat="1" applyFont="1" applyBorder="1" applyAlignment="1">
      <alignment horizontal="left"/>
    </xf>
    <xf numFmtId="14" fontId="15" fillId="0" borderId="11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4" fontId="9" fillId="0" borderId="11" xfId="0" applyNumberFormat="1" applyFont="1" applyBorder="1"/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49" fontId="9" fillId="0" borderId="12" xfId="0" applyNumberFormat="1" applyFont="1" applyBorder="1" applyAlignment="1">
      <alignment horizontal="center"/>
    </xf>
    <xf numFmtId="44" fontId="9" fillId="0" borderId="12" xfId="1" applyFont="1" applyBorder="1"/>
    <xf numFmtId="44" fontId="9" fillId="0" borderId="13" xfId="1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9" fillId="0" borderId="22" xfId="1" applyFont="1" applyBorder="1" applyAlignment="1">
      <alignment horizontal="center"/>
    </xf>
    <xf numFmtId="44" fontId="9" fillId="0" borderId="27" xfId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9" fillId="0" borderId="23" xfId="0" applyNumberFormat="1" applyFont="1" applyBorder="1" applyAlignment="1">
      <alignment horizontal="center"/>
    </xf>
    <xf numFmtId="14" fontId="9" fillId="0" borderId="17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44" fontId="9" fillId="0" borderId="18" xfId="1" applyFont="1" applyBorder="1" applyAlignment="1">
      <alignment horizontal="center"/>
    </xf>
    <xf numFmtId="44" fontId="9" fillId="0" borderId="19" xfId="1" applyFont="1" applyBorder="1" applyAlignment="1">
      <alignment horizontal="center"/>
    </xf>
    <xf numFmtId="44" fontId="8" fillId="0" borderId="11" xfId="0" applyNumberFormat="1" applyFont="1" applyBorder="1" applyAlignment="1">
      <alignment horizontal="center"/>
    </xf>
    <xf numFmtId="44" fontId="8" fillId="0" borderId="13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9" fillId="0" borderId="20" xfId="0" applyNumberFormat="1" applyFont="1" applyBorder="1" applyAlignment="1">
      <alignment horizontal="center"/>
    </xf>
    <xf numFmtId="44" fontId="9" fillId="0" borderId="21" xfId="0" applyNumberFormat="1" applyFont="1" applyBorder="1" applyAlignment="1">
      <alignment horizontal="center"/>
    </xf>
    <xf numFmtId="14" fontId="9" fillId="0" borderId="28" xfId="0" applyNumberFormat="1" applyFont="1" applyBorder="1" applyAlignment="1">
      <alignment horizontal="center"/>
    </xf>
    <xf numFmtId="14" fontId="9" fillId="0" borderId="26" xfId="0" applyNumberFormat="1" applyFont="1" applyBorder="1" applyAlignment="1">
      <alignment horizontal="center"/>
    </xf>
    <xf numFmtId="14" fontId="9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44" fontId="11" fillId="0" borderId="4" xfId="1" applyFont="1" applyBorder="1" applyAlignment="1">
      <alignment horizontal="center"/>
    </xf>
    <xf numFmtId="44" fontId="11" fillId="0" borderId="5" xfId="1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3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44" fontId="18" fillId="0" borderId="12" xfId="1" applyFont="1" applyBorder="1" applyAlignment="1">
      <alignment horizontal="center"/>
    </xf>
    <xf numFmtId="44" fontId="18" fillId="0" borderId="13" xfId="1" applyFont="1" applyBorder="1" applyAlignment="1">
      <alignment horizontal="center"/>
    </xf>
    <xf numFmtId="44" fontId="11" fillId="0" borderId="6" xfId="1" applyFont="1" applyBorder="1" applyAlignment="1">
      <alignment horizontal="center"/>
    </xf>
    <xf numFmtId="44" fontId="11" fillId="0" borderId="8" xfId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18" fillId="0" borderId="7" xfId="1" applyFont="1" applyBorder="1" applyAlignment="1">
      <alignment horizontal="center"/>
    </xf>
    <xf numFmtId="44" fontId="18" fillId="0" borderId="8" xfId="1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11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</xdr:row>
      <xdr:rowOff>38100</xdr:rowOff>
    </xdr:from>
    <xdr:to>
      <xdr:col>9</xdr:col>
      <xdr:colOff>554355</xdr:colOff>
      <xdr:row>5</xdr:row>
      <xdr:rowOff>157480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11480"/>
          <a:ext cx="5554979" cy="668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108696</xdr:rowOff>
    </xdr:from>
    <xdr:to>
      <xdr:col>9</xdr:col>
      <xdr:colOff>437031</xdr:colOff>
      <xdr:row>5</xdr:row>
      <xdr:rowOff>99171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8696"/>
          <a:ext cx="5950324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</xdr:row>
      <xdr:rowOff>38100</xdr:rowOff>
    </xdr:from>
    <xdr:to>
      <xdr:col>9</xdr:col>
      <xdr:colOff>304800</xdr:colOff>
      <xdr:row>5</xdr:row>
      <xdr:rowOff>157480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03860"/>
          <a:ext cx="6134099" cy="668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458562</xdr:colOff>
      <xdr:row>0</xdr:row>
      <xdr:rowOff>126628</xdr:rowOff>
    </xdr:from>
    <xdr:to>
      <xdr:col>11</xdr:col>
      <xdr:colOff>341540</xdr:colOff>
      <xdr:row>3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562" y="126628"/>
          <a:ext cx="7883978" cy="681636"/>
        </a:xfrm>
        <a:prstGeom prst="rect">
          <a:avLst/>
        </a:prstGeom>
      </xdr:spPr>
    </xdr:pic>
    <xdr:clientData/>
  </xdr:twoCellAnchor>
  <xdr:oneCellAnchor>
    <xdr:from>
      <xdr:col>0</xdr:col>
      <xdr:colOff>371474</xdr:colOff>
      <xdr:row>30</xdr:row>
      <xdr:rowOff>76200</xdr:rowOff>
    </xdr:from>
    <xdr:ext cx="7896225" cy="690880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6689271"/>
          <a:ext cx="7896225" cy="690880"/>
        </a:xfrm>
        <a:prstGeom prst="rect">
          <a:avLst/>
        </a:prstGeom>
      </xdr:spPr>
    </xdr:pic>
    <xdr:clientData/>
  </xdr:oneCellAnchor>
  <xdr:oneCellAnchor>
    <xdr:from>
      <xdr:col>0</xdr:col>
      <xdr:colOff>415018</xdr:colOff>
      <xdr:row>61</xdr:row>
      <xdr:rowOff>32657</xdr:rowOff>
    </xdr:from>
    <xdr:ext cx="7896225" cy="690880"/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18" y="12741728"/>
          <a:ext cx="7896225" cy="690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opLeftCell="A8" workbookViewId="0">
      <selection activeCell="A12" sqref="A12"/>
    </sheetView>
  </sheetViews>
  <sheetFormatPr defaultRowHeight="15" x14ac:dyDescent="0.25"/>
  <cols>
    <col min="1" max="1" width="11.7109375" bestFit="1" customWidth="1"/>
    <col min="8" max="8" width="6.42578125" customWidth="1"/>
    <col min="9" max="9" width="2.85546875" customWidth="1"/>
    <col min="10" max="10" width="14.85546875" customWidth="1"/>
    <col min="11" max="11" width="0.140625" customWidth="1"/>
  </cols>
  <sheetData>
    <row r="1" spans="1:15" ht="15.75" thickBot="1" x14ac:dyDescent="0.3"/>
    <row r="2" spans="1:15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  <c r="K2" s="3"/>
    </row>
    <row r="3" spans="1:15" x14ac:dyDescent="0.25">
      <c r="A3" s="4"/>
      <c r="J3" s="5"/>
      <c r="K3" s="3"/>
    </row>
    <row r="4" spans="1:15" x14ac:dyDescent="0.25">
      <c r="A4" s="4"/>
      <c r="J4" s="5"/>
      <c r="K4" s="5"/>
    </row>
    <row r="5" spans="1:15" x14ac:dyDescent="0.25">
      <c r="A5" s="4"/>
      <c r="J5" s="5"/>
      <c r="K5" s="5"/>
    </row>
    <row r="6" spans="1:15" ht="16.5" thickBot="1" x14ac:dyDescent="0.3">
      <c r="A6" s="6"/>
      <c r="B6" s="7"/>
      <c r="C6" s="7"/>
      <c r="D6" s="7"/>
      <c r="E6" s="7"/>
      <c r="F6" s="7"/>
      <c r="G6" s="7"/>
      <c r="H6" s="158" t="s">
        <v>11</v>
      </c>
      <c r="I6" s="158"/>
      <c r="J6" s="159"/>
      <c r="K6" s="5"/>
    </row>
    <row r="7" spans="1:15" ht="18.75" x14ac:dyDescent="0.3">
      <c r="A7" s="160" t="s">
        <v>0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5" x14ac:dyDescent="0.25">
      <c r="A8" s="4"/>
      <c r="K8" s="5"/>
    </row>
    <row r="9" spans="1:15" ht="15.75" x14ac:dyDescent="0.25">
      <c r="A9" s="163" t="s">
        <v>1</v>
      </c>
      <c r="B9" s="164"/>
      <c r="C9" s="164"/>
      <c r="D9" s="164"/>
      <c r="E9" s="164"/>
      <c r="F9" s="164"/>
      <c r="G9" s="164"/>
      <c r="H9" s="164"/>
      <c r="I9" s="164"/>
      <c r="J9" s="164"/>
      <c r="K9" s="165"/>
    </row>
    <row r="10" spans="1:15" ht="15.75" x14ac:dyDescent="0.25">
      <c r="A10" s="163" t="s">
        <v>2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5"/>
    </row>
    <row r="11" spans="1:15" ht="15.75" x14ac:dyDescent="0.25">
      <c r="A11" s="9" t="s">
        <v>41</v>
      </c>
      <c r="B11" s="10"/>
      <c r="C11" s="10"/>
      <c r="D11" s="10"/>
      <c r="K11" s="5"/>
    </row>
    <row r="12" spans="1:15" ht="15.75" x14ac:dyDescent="0.25">
      <c r="A12" s="9"/>
      <c r="B12" s="10"/>
      <c r="C12" s="10"/>
      <c r="D12" s="10"/>
      <c r="E12" s="170"/>
      <c r="F12" s="170"/>
      <c r="G12" s="170"/>
      <c r="H12" s="170"/>
      <c r="I12" s="80"/>
      <c r="K12" s="5"/>
    </row>
    <row r="13" spans="1:15" ht="15.75" x14ac:dyDescent="0.25">
      <c r="A13" s="39" t="s">
        <v>3</v>
      </c>
      <c r="B13" s="31"/>
      <c r="C13" s="31"/>
      <c r="D13" s="169" t="s">
        <v>88</v>
      </c>
      <c r="E13" s="169"/>
      <c r="F13" s="169"/>
      <c r="G13" s="169"/>
      <c r="H13" s="16"/>
      <c r="I13" s="16"/>
      <c r="J13" s="16"/>
      <c r="K13" s="5"/>
    </row>
    <row r="14" spans="1:15" ht="15.75" x14ac:dyDescent="0.25">
      <c r="A14" s="39" t="s">
        <v>4</v>
      </c>
      <c r="B14" s="31"/>
      <c r="C14" s="31"/>
      <c r="D14" s="31" t="s">
        <v>94</v>
      </c>
      <c r="E14" s="16"/>
      <c r="F14" s="16"/>
      <c r="G14" s="16"/>
      <c r="H14" s="16"/>
      <c r="I14" s="16"/>
      <c r="J14" s="16"/>
      <c r="K14" s="5"/>
      <c r="O14" t="s">
        <v>29</v>
      </c>
    </row>
    <row r="15" spans="1:15" ht="15.75" x14ac:dyDescent="0.25">
      <c r="A15" s="39" t="s">
        <v>5</v>
      </c>
      <c r="B15" s="31"/>
      <c r="C15" s="31"/>
      <c r="D15" s="31" t="s">
        <v>89</v>
      </c>
      <c r="E15" s="16"/>
      <c r="F15" s="16"/>
      <c r="G15" s="16"/>
      <c r="H15" s="16"/>
      <c r="I15" s="16"/>
      <c r="J15" s="16"/>
      <c r="K15" s="5"/>
    </row>
    <row r="16" spans="1:15" ht="15.75" x14ac:dyDescent="0.25">
      <c r="A16" s="9"/>
      <c r="B16" s="10"/>
      <c r="C16" s="10"/>
      <c r="D16" s="31" t="s">
        <v>90</v>
      </c>
      <c r="K16" s="5"/>
    </row>
    <row r="17" spans="1:11" ht="15.75" x14ac:dyDescent="0.25">
      <c r="A17" s="9"/>
      <c r="B17" s="10"/>
      <c r="C17" s="10"/>
      <c r="D17" s="10"/>
      <c r="K17" s="5"/>
    </row>
    <row r="18" spans="1:11" ht="18.75" x14ac:dyDescent="0.3">
      <c r="A18" s="166" t="s">
        <v>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</row>
    <row r="19" spans="1:11" ht="18.75" x14ac:dyDescent="0.3">
      <c r="A19" s="137" t="s">
        <v>91</v>
      </c>
      <c r="B19" s="136"/>
      <c r="C19" s="133"/>
      <c r="D19" s="133"/>
      <c r="E19" s="133"/>
      <c r="F19" s="133"/>
      <c r="G19" s="133"/>
      <c r="H19" s="133"/>
      <c r="I19" s="131"/>
      <c r="J19" s="70">
        <f>1064+819</f>
        <v>1883</v>
      </c>
      <c r="K19" s="132"/>
    </row>
    <row r="20" spans="1:11" ht="18.75" x14ac:dyDescent="0.3">
      <c r="A20" s="137" t="s">
        <v>92</v>
      </c>
      <c r="B20" s="133"/>
      <c r="C20" s="133"/>
      <c r="D20" s="133"/>
      <c r="E20" s="133"/>
      <c r="F20" s="133"/>
      <c r="G20" s="133"/>
      <c r="H20" s="133"/>
      <c r="I20" s="131"/>
      <c r="J20" s="131"/>
      <c r="K20" s="132"/>
    </row>
    <row r="21" spans="1:11" ht="18.75" x14ac:dyDescent="0.3">
      <c r="A21" s="137"/>
      <c r="B21" s="133"/>
      <c r="C21" s="133"/>
      <c r="D21" s="133"/>
      <c r="E21" s="133"/>
      <c r="F21" s="133"/>
      <c r="G21" s="133"/>
      <c r="H21" s="133"/>
      <c r="I21" s="131"/>
      <c r="J21" s="131"/>
      <c r="K21" s="132"/>
    </row>
    <row r="22" spans="1:11" ht="18.75" x14ac:dyDescent="0.3">
      <c r="A22" s="137"/>
      <c r="B22" s="133"/>
      <c r="C22" s="133"/>
      <c r="D22" s="133"/>
      <c r="E22" s="133"/>
      <c r="F22" s="133"/>
      <c r="G22" s="133"/>
      <c r="H22" s="133"/>
      <c r="I22" s="131"/>
      <c r="J22" s="131"/>
      <c r="K22" s="132"/>
    </row>
    <row r="23" spans="1:11" ht="18.75" x14ac:dyDescent="0.3">
      <c r="A23" s="137"/>
      <c r="B23" s="133"/>
      <c r="C23" s="133"/>
      <c r="D23" s="133"/>
      <c r="E23" s="133"/>
      <c r="F23" s="133"/>
      <c r="G23" s="133"/>
      <c r="H23" s="133"/>
      <c r="I23" s="131"/>
      <c r="J23" s="131"/>
      <c r="K23" s="132"/>
    </row>
    <row r="24" spans="1:11" ht="18.75" x14ac:dyDescent="0.3">
      <c r="A24" s="134"/>
      <c r="B24" s="135"/>
      <c r="C24" s="135"/>
      <c r="D24" s="135"/>
      <c r="E24" s="135"/>
      <c r="F24" s="135"/>
      <c r="G24" s="135"/>
      <c r="H24" s="135" t="s">
        <v>22</v>
      </c>
      <c r="I24" s="131"/>
      <c r="J24" s="131"/>
      <c r="K24" s="132"/>
    </row>
    <row r="25" spans="1:11" ht="15.75" x14ac:dyDescent="0.25">
      <c r="A25" s="4"/>
      <c r="C25" s="16"/>
      <c r="D25" s="16"/>
      <c r="E25" s="16"/>
      <c r="F25" s="16" t="s">
        <v>7</v>
      </c>
      <c r="G25" s="16"/>
      <c r="H25" s="16"/>
      <c r="J25" s="79">
        <f>SUM(J19+J23)</f>
        <v>1883</v>
      </c>
      <c r="K25" s="5"/>
    </row>
    <row r="26" spans="1:11" x14ac:dyDescent="0.25">
      <c r="A26" s="4" t="s">
        <v>25</v>
      </c>
      <c r="C26" s="16"/>
      <c r="D26" s="16"/>
      <c r="E26" s="16"/>
      <c r="F26" s="16"/>
      <c r="G26" s="16"/>
      <c r="H26" s="16"/>
      <c r="K26" s="5"/>
    </row>
    <row r="27" spans="1:11" x14ac:dyDescent="0.25">
      <c r="A27" s="4"/>
      <c r="C27" s="16" t="s">
        <v>8</v>
      </c>
      <c r="D27" s="16"/>
      <c r="E27" s="16"/>
      <c r="F27" s="16"/>
      <c r="G27" s="16"/>
      <c r="H27" s="16"/>
      <c r="I27" s="20"/>
      <c r="K27" s="5"/>
    </row>
    <row r="28" spans="1:11" x14ac:dyDescent="0.25">
      <c r="A28" s="4"/>
      <c r="C28" s="16"/>
      <c r="D28" s="16"/>
      <c r="E28" s="16"/>
      <c r="F28" s="16"/>
      <c r="G28" s="16"/>
      <c r="H28" s="16"/>
      <c r="I28" s="20"/>
      <c r="J28" s="20"/>
      <c r="K28" s="5"/>
    </row>
    <row r="29" spans="1:11" x14ac:dyDescent="0.25">
      <c r="A29" s="4"/>
      <c r="C29" s="156" t="s">
        <v>93</v>
      </c>
      <c r="D29" s="156"/>
      <c r="E29" s="156"/>
      <c r="F29" s="156"/>
      <c r="G29" s="156"/>
      <c r="H29" s="156"/>
      <c r="I29" s="119"/>
      <c r="J29" s="20" t="s">
        <v>25</v>
      </c>
      <c r="K29" s="5"/>
    </row>
    <row r="30" spans="1:11" x14ac:dyDescent="0.25">
      <c r="A30" s="4"/>
      <c r="C30" s="16"/>
      <c r="D30" s="16" t="s">
        <v>25</v>
      </c>
      <c r="E30" s="16"/>
      <c r="F30" s="16"/>
      <c r="G30" s="16"/>
      <c r="H30" s="16"/>
      <c r="I30" s="20"/>
      <c r="J30" s="20" t="s">
        <v>26</v>
      </c>
      <c r="K30" s="5"/>
    </row>
    <row r="31" spans="1:11" x14ac:dyDescent="0.25">
      <c r="A31" s="4"/>
      <c r="C31" s="16" t="s">
        <v>9</v>
      </c>
      <c r="D31" s="16"/>
      <c r="E31" s="16"/>
      <c r="F31" s="16"/>
      <c r="G31" s="16"/>
      <c r="H31" s="16"/>
      <c r="I31" s="20"/>
      <c r="J31" s="20"/>
      <c r="K31" s="5"/>
    </row>
    <row r="32" spans="1:11" x14ac:dyDescent="0.25">
      <c r="A32" s="4"/>
      <c r="C32" s="156" t="s">
        <v>45</v>
      </c>
      <c r="D32" s="156"/>
      <c r="E32" s="156"/>
      <c r="F32" s="156"/>
      <c r="G32" s="156"/>
      <c r="H32" s="156"/>
      <c r="I32" s="117"/>
      <c r="J32" s="20" t="s">
        <v>27</v>
      </c>
      <c r="K32" s="5"/>
    </row>
    <row r="33" spans="1:11" x14ac:dyDescent="0.25">
      <c r="A33" s="4"/>
      <c r="C33" s="156" t="s">
        <v>46</v>
      </c>
      <c r="D33" s="156"/>
      <c r="E33" s="156"/>
      <c r="F33" s="156"/>
      <c r="G33" s="156"/>
      <c r="H33" s="156"/>
      <c r="I33" s="117"/>
      <c r="J33" s="20"/>
      <c r="K33" s="5"/>
    </row>
    <row r="34" spans="1:11" x14ac:dyDescent="0.25">
      <c r="A34" s="4"/>
      <c r="C34" s="119"/>
      <c r="D34" s="119"/>
      <c r="E34" s="119"/>
      <c r="F34" s="119"/>
      <c r="G34" s="119"/>
      <c r="H34" s="119"/>
      <c r="I34" s="117"/>
      <c r="J34" s="20"/>
      <c r="K34" s="5"/>
    </row>
    <row r="35" spans="1:11" x14ac:dyDescent="0.25">
      <c r="A35" s="4"/>
      <c r="C35" s="16" t="s">
        <v>9</v>
      </c>
      <c r="D35" s="16"/>
      <c r="E35" s="16"/>
      <c r="F35" s="16"/>
      <c r="G35" s="16"/>
      <c r="H35" s="16"/>
      <c r="I35" s="20"/>
      <c r="J35" s="20"/>
      <c r="K35" s="5"/>
    </row>
    <row r="36" spans="1:11" ht="15.75" x14ac:dyDescent="0.25">
      <c r="A36" s="4"/>
      <c r="C36" s="157" t="str">
        <f>D13</f>
        <v>RAFAEL PEDRO BOM CIVIEIRO</v>
      </c>
      <c r="D36" s="157"/>
      <c r="E36" s="157"/>
      <c r="F36" s="157"/>
      <c r="G36" s="157"/>
      <c r="H36" s="157"/>
      <c r="I36" s="116"/>
      <c r="J36" s="20"/>
      <c r="K36" s="5"/>
    </row>
    <row r="37" spans="1:11" ht="15.75" x14ac:dyDescent="0.25">
      <c r="A37" s="4"/>
      <c r="C37" s="157" t="str">
        <f>(D14)</f>
        <v>DIRETOR DE COMUNICAÇÃO</v>
      </c>
      <c r="D37" s="157"/>
      <c r="E37" s="157"/>
      <c r="F37" s="157"/>
      <c r="G37" s="157"/>
      <c r="H37" s="157"/>
      <c r="I37" s="116"/>
      <c r="J37" s="20"/>
      <c r="K37" s="5"/>
    </row>
    <row r="38" spans="1:11" x14ac:dyDescent="0.25">
      <c r="A38" s="4"/>
      <c r="C38" s="16"/>
      <c r="D38" s="16"/>
      <c r="E38" s="16"/>
      <c r="F38" s="16"/>
      <c r="G38" s="16"/>
      <c r="H38" s="16"/>
      <c r="I38" s="20"/>
      <c r="J38" s="20"/>
      <c r="K38" s="5"/>
    </row>
    <row r="39" spans="1:11" x14ac:dyDescent="0.25">
      <c r="A39" s="4"/>
      <c r="C39" s="16" t="s">
        <v>86</v>
      </c>
      <c r="D39" s="16"/>
      <c r="E39" s="16"/>
      <c r="F39" s="16"/>
      <c r="G39" s="16"/>
      <c r="H39" s="16"/>
      <c r="I39" s="20"/>
      <c r="J39" s="20"/>
      <c r="K39" s="5"/>
    </row>
    <row r="40" spans="1:11" x14ac:dyDescent="0.25">
      <c r="A40" s="4"/>
      <c r="C40" s="156" t="s">
        <v>95</v>
      </c>
      <c r="D40" s="156"/>
      <c r="E40" s="156"/>
      <c r="F40" s="156"/>
      <c r="G40" s="156"/>
      <c r="H40" s="156"/>
      <c r="I40" s="117"/>
      <c r="J40" s="20"/>
      <c r="K40" s="5"/>
    </row>
    <row r="41" spans="1:11" x14ac:dyDescent="0.25">
      <c r="A41" s="4"/>
      <c r="C41" s="156" t="s">
        <v>160</v>
      </c>
      <c r="D41" s="156"/>
      <c r="E41" s="156"/>
      <c r="F41" s="156"/>
      <c r="G41" s="156"/>
      <c r="H41" s="156"/>
      <c r="I41" s="117"/>
      <c r="J41" s="20"/>
      <c r="K41" s="5"/>
    </row>
    <row r="42" spans="1:11" x14ac:dyDescent="0.25">
      <c r="A42" s="4"/>
      <c r="C42" s="156"/>
      <c r="D42" s="156"/>
      <c r="E42" s="156"/>
      <c r="F42" s="156"/>
      <c r="G42" s="156"/>
      <c r="H42" s="156"/>
      <c r="I42" s="117"/>
      <c r="J42" s="20"/>
      <c r="K42" s="5"/>
    </row>
    <row r="43" spans="1:11" x14ac:dyDescent="0.25">
      <c r="A43" s="4"/>
      <c r="C43" s="16" t="s">
        <v>87</v>
      </c>
      <c r="D43" s="16"/>
      <c r="E43" s="16"/>
      <c r="F43" s="16"/>
      <c r="G43" s="16"/>
      <c r="H43" s="16"/>
      <c r="I43" s="20"/>
      <c r="J43" s="20"/>
      <c r="K43" s="5"/>
    </row>
    <row r="44" spans="1:11" x14ac:dyDescent="0.25">
      <c r="A44" s="4"/>
      <c r="C44" s="156" t="s">
        <v>83</v>
      </c>
      <c r="D44" s="156"/>
      <c r="E44" s="156"/>
      <c r="F44" s="156"/>
      <c r="G44" s="156"/>
      <c r="H44" s="156"/>
      <c r="I44" s="117"/>
      <c r="J44" s="20"/>
      <c r="K44" s="5"/>
    </row>
    <row r="45" spans="1:11" x14ac:dyDescent="0.25">
      <c r="A45" s="4"/>
      <c r="C45" s="156" t="s">
        <v>39</v>
      </c>
      <c r="D45" s="156"/>
      <c r="E45" s="156"/>
      <c r="F45" s="156"/>
      <c r="G45" s="156"/>
      <c r="H45" s="156"/>
      <c r="I45" s="117"/>
      <c r="J45" s="20"/>
      <c r="K45" s="5"/>
    </row>
    <row r="46" spans="1:11" x14ac:dyDescent="0.25">
      <c r="A46" s="4"/>
      <c r="C46" s="119"/>
      <c r="D46" s="119"/>
      <c r="E46" s="119"/>
      <c r="F46" s="119"/>
      <c r="G46" s="119"/>
      <c r="H46" s="119"/>
      <c r="I46" s="117"/>
      <c r="J46" s="20"/>
      <c r="K46" s="5"/>
    </row>
    <row r="47" spans="1:11" ht="15.75" thickBot="1" x14ac:dyDescent="0.3">
      <c r="A47" s="6"/>
      <c r="B47" s="7"/>
      <c r="C47" s="155"/>
      <c r="D47" s="155"/>
      <c r="E47" s="155"/>
      <c r="F47" s="155"/>
      <c r="G47" s="155"/>
      <c r="H47" s="155"/>
      <c r="I47" s="118"/>
      <c r="J47" s="19"/>
      <c r="K47" s="8"/>
    </row>
    <row r="48" spans="1:11" x14ac:dyDescent="0.25">
      <c r="C48" s="20"/>
      <c r="D48" s="20"/>
      <c r="E48" s="20"/>
      <c r="F48" s="20"/>
      <c r="G48" s="20"/>
      <c r="H48" s="20"/>
      <c r="I48" s="20"/>
    </row>
  </sheetData>
  <mergeCells count="18">
    <mergeCell ref="C36:H36"/>
    <mergeCell ref="C42:H42"/>
    <mergeCell ref="C47:H47"/>
    <mergeCell ref="C32:H32"/>
    <mergeCell ref="C37:H37"/>
    <mergeCell ref="C40:H40"/>
    <mergeCell ref="H6:J6"/>
    <mergeCell ref="A7:K7"/>
    <mergeCell ref="A9:K9"/>
    <mergeCell ref="A10:K10"/>
    <mergeCell ref="A18:K18"/>
    <mergeCell ref="D13:G13"/>
    <mergeCell ref="E12:H12"/>
    <mergeCell ref="C29:H29"/>
    <mergeCell ref="C33:H33"/>
    <mergeCell ref="C44:H44"/>
    <mergeCell ref="C45:H45"/>
    <mergeCell ref="C41:H4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2" sqref="A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53"/>
  <sheetViews>
    <sheetView topLeftCell="A37" zoomScale="124" zoomScaleNormal="124" workbookViewId="0">
      <selection activeCell="G49" sqref="G49"/>
    </sheetView>
  </sheetViews>
  <sheetFormatPr defaultRowHeight="15" x14ac:dyDescent="0.25"/>
  <cols>
    <col min="2" max="2" width="4" customWidth="1"/>
    <col min="6" max="6" width="11.42578125" customWidth="1"/>
    <col min="7" max="7" width="10" customWidth="1"/>
    <col min="8" max="8" width="11.7109375" customWidth="1"/>
    <col min="10" max="10" width="8.7109375" customWidth="1"/>
    <col min="11" max="11" width="11.28515625" customWidth="1"/>
  </cols>
  <sheetData>
    <row r="3" spans="1:12" x14ac:dyDescent="0.25">
      <c r="A3" s="187" t="s">
        <v>31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2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</row>
    <row r="5" spans="1:12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2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2" x14ac:dyDescent="0.25">
      <c r="A7" s="15" t="s">
        <v>33</v>
      </c>
      <c r="B7" s="15"/>
      <c r="C7" s="15"/>
      <c r="D7" s="15"/>
      <c r="E7" s="15"/>
      <c r="F7" s="15"/>
      <c r="G7" s="15"/>
      <c r="H7" s="15"/>
      <c r="I7" s="15"/>
      <c r="J7" s="15"/>
    </row>
    <row r="8" spans="1:12" x14ac:dyDescent="0.25">
      <c r="A8" s="15" t="s">
        <v>40</v>
      </c>
      <c r="B8" s="15"/>
      <c r="C8" s="15"/>
      <c r="D8" s="15"/>
      <c r="E8" s="15"/>
      <c r="F8" s="15"/>
      <c r="G8" s="15"/>
      <c r="H8" s="15"/>
      <c r="I8" s="15"/>
      <c r="J8" s="15"/>
    </row>
    <row r="9" spans="1:12" x14ac:dyDescent="0.25">
      <c r="A9" s="15" t="s">
        <v>12</v>
      </c>
      <c r="B9" s="15" t="s">
        <v>161</v>
      </c>
      <c r="C9" s="15"/>
      <c r="D9" s="15"/>
      <c r="E9" s="15"/>
      <c r="F9" s="15"/>
      <c r="G9" s="15"/>
      <c r="H9" s="15"/>
      <c r="I9" s="15"/>
      <c r="J9" s="15"/>
      <c r="K9" t="s">
        <v>28</v>
      </c>
    </row>
    <row r="10" spans="1:12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2" x14ac:dyDescent="0.25">
      <c r="A11" s="188" t="s">
        <v>13</v>
      </c>
      <c r="B11" s="189"/>
      <c r="C11" s="189" t="s">
        <v>16</v>
      </c>
      <c r="D11" s="189"/>
      <c r="E11" s="189"/>
      <c r="F11" s="189"/>
      <c r="G11" s="189"/>
      <c r="H11" s="189" t="s">
        <v>14</v>
      </c>
      <c r="I11" s="189" t="s">
        <v>15</v>
      </c>
      <c r="J11" s="192"/>
    </row>
    <row r="12" spans="1:12" x14ac:dyDescent="0.25">
      <c r="A12" s="190"/>
      <c r="B12" s="191"/>
      <c r="C12" s="191"/>
      <c r="D12" s="191"/>
      <c r="E12" s="191"/>
      <c r="F12" s="191"/>
      <c r="G12" s="191"/>
      <c r="H12" s="191"/>
      <c r="I12" s="191"/>
      <c r="J12" s="193"/>
    </row>
    <row r="13" spans="1:12" ht="15.75" x14ac:dyDescent="0.25">
      <c r="A13" s="175" t="s">
        <v>162</v>
      </c>
      <c r="B13" s="186"/>
      <c r="C13" s="108" t="s">
        <v>163</v>
      </c>
      <c r="D13" s="109"/>
      <c r="E13" s="109"/>
      <c r="F13" s="110"/>
      <c r="G13" s="120" t="s">
        <v>164</v>
      </c>
      <c r="H13" s="147">
        <v>10859</v>
      </c>
      <c r="I13" s="177">
        <v>117</v>
      </c>
      <c r="J13" s="178"/>
      <c r="K13" s="23"/>
      <c r="L13" t="s">
        <v>42</v>
      </c>
    </row>
    <row r="14" spans="1:12" ht="15.75" x14ac:dyDescent="0.25">
      <c r="A14" s="173">
        <v>45342</v>
      </c>
      <c r="B14" s="174"/>
      <c r="C14" s="108" t="s">
        <v>165</v>
      </c>
      <c r="D14" s="109"/>
      <c r="E14" s="109"/>
      <c r="F14" s="110"/>
      <c r="G14" s="120">
        <v>1</v>
      </c>
      <c r="H14" s="17">
        <v>22221</v>
      </c>
      <c r="I14" s="177">
        <v>465</v>
      </c>
      <c r="J14" s="178"/>
      <c r="K14" s="23"/>
    </row>
    <row r="15" spans="1:12" ht="15.75" x14ac:dyDescent="0.25">
      <c r="A15" s="173">
        <v>45342</v>
      </c>
      <c r="B15" s="174"/>
      <c r="C15" s="108" t="s">
        <v>165</v>
      </c>
      <c r="D15" s="109"/>
      <c r="E15" s="109"/>
      <c r="F15" s="110"/>
      <c r="G15" s="120">
        <v>1</v>
      </c>
      <c r="H15" s="111" t="s">
        <v>166</v>
      </c>
      <c r="I15" s="171">
        <v>465</v>
      </c>
      <c r="J15" s="172"/>
      <c r="K15" s="23"/>
    </row>
    <row r="16" spans="1:12" ht="15.75" x14ac:dyDescent="0.25">
      <c r="A16" s="175">
        <v>45344</v>
      </c>
      <c r="B16" s="176"/>
      <c r="C16" s="108" t="s">
        <v>167</v>
      </c>
      <c r="D16" s="109"/>
      <c r="E16" s="109"/>
      <c r="F16" s="110"/>
      <c r="G16" s="120" t="s">
        <v>81</v>
      </c>
      <c r="H16" s="17">
        <v>5041</v>
      </c>
      <c r="I16" s="177">
        <v>806.22</v>
      </c>
      <c r="J16" s="178"/>
    </row>
    <row r="17" spans="1:19" ht="15.75" x14ac:dyDescent="0.25">
      <c r="A17" s="173">
        <v>45344</v>
      </c>
      <c r="B17" s="174"/>
      <c r="C17" s="108" t="s">
        <v>168</v>
      </c>
      <c r="D17" s="109"/>
      <c r="E17" s="109"/>
      <c r="F17" s="110"/>
      <c r="G17" s="120">
        <v>1</v>
      </c>
      <c r="H17" s="17">
        <v>5560</v>
      </c>
      <c r="I17" s="171">
        <v>2693.78</v>
      </c>
      <c r="J17" s="172"/>
    </row>
    <row r="18" spans="1:19" ht="15.75" x14ac:dyDescent="0.25">
      <c r="A18" s="173">
        <v>45345</v>
      </c>
      <c r="B18" s="174"/>
      <c r="C18" s="108" t="s">
        <v>169</v>
      </c>
      <c r="D18" s="109"/>
      <c r="E18" s="109"/>
      <c r="F18" s="110"/>
      <c r="G18" s="120" t="s">
        <v>170</v>
      </c>
      <c r="H18" s="111" t="s">
        <v>171</v>
      </c>
      <c r="I18" s="171">
        <v>23.8</v>
      </c>
      <c r="J18" s="172"/>
    </row>
    <row r="19" spans="1:19" ht="15.75" x14ac:dyDescent="0.25">
      <c r="A19" s="175">
        <v>45348</v>
      </c>
      <c r="B19" s="176"/>
      <c r="C19" s="108" t="s">
        <v>169</v>
      </c>
      <c r="D19" s="109"/>
      <c r="E19" s="109"/>
      <c r="F19" s="110"/>
      <c r="G19" s="120" t="s">
        <v>170</v>
      </c>
      <c r="H19" s="111" t="s">
        <v>172</v>
      </c>
      <c r="I19" s="177">
        <v>336.2</v>
      </c>
      <c r="J19" s="178"/>
    </row>
    <row r="20" spans="1:19" ht="15.75" x14ac:dyDescent="0.25">
      <c r="A20" s="175">
        <v>45351</v>
      </c>
      <c r="B20" s="176"/>
      <c r="C20" s="108" t="s">
        <v>163</v>
      </c>
      <c r="D20" s="109"/>
      <c r="E20" s="109"/>
      <c r="F20" s="110"/>
      <c r="G20" s="120" t="s">
        <v>164</v>
      </c>
      <c r="H20" s="17">
        <v>11007</v>
      </c>
      <c r="I20" s="177">
        <v>90</v>
      </c>
      <c r="J20" s="178"/>
    </row>
    <row r="21" spans="1:19" ht="15.75" x14ac:dyDescent="0.25">
      <c r="A21" s="175"/>
      <c r="B21" s="176"/>
      <c r="C21" s="108"/>
      <c r="D21" s="109"/>
      <c r="E21" s="109"/>
      <c r="F21" s="110"/>
      <c r="G21" s="120"/>
      <c r="H21" s="17"/>
      <c r="I21" s="177"/>
      <c r="J21" s="178"/>
    </row>
    <row r="22" spans="1:19" ht="15.75" x14ac:dyDescent="0.25">
      <c r="A22" s="175"/>
      <c r="B22" s="176"/>
      <c r="C22" s="108"/>
      <c r="D22" s="109"/>
      <c r="E22" s="109"/>
      <c r="F22" s="110"/>
      <c r="G22" s="120"/>
      <c r="H22" s="17"/>
      <c r="I22" s="177"/>
      <c r="J22" s="178"/>
    </row>
    <row r="23" spans="1:19" ht="15.75" x14ac:dyDescent="0.25">
      <c r="A23" s="175"/>
      <c r="B23" s="176"/>
      <c r="C23" s="108"/>
      <c r="D23" s="109"/>
      <c r="E23" s="109"/>
      <c r="F23" s="110"/>
      <c r="G23" s="120"/>
      <c r="H23" s="17"/>
      <c r="I23" s="177"/>
      <c r="J23" s="178"/>
    </row>
    <row r="24" spans="1:19" ht="15.75" x14ac:dyDescent="0.25">
      <c r="A24" s="173"/>
      <c r="B24" s="174"/>
      <c r="C24" s="108"/>
      <c r="D24" s="109"/>
      <c r="E24" s="109"/>
      <c r="F24" s="110"/>
      <c r="G24" s="120"/>
      <c r="H24" s="111"/>
      <c r="I24" s="171"/>
      <c r="J24" s="172"/>
    </row>
    <row r="25" spans="1:19" ht="15.75" x14ac:dyDescent="0.25">
      <c r="A25" s="175"/>
      <c r="B25" s="176"/>
      <c r="C25" s="108"/>
      <c r="D25" s="109"/>
      <c r="E25" s="109"/>
      <c r="F25" s="110"/>
      <c r="G25" s="120"/>
      <c r="H25" s="17"/>
      <c r="I25" s="177"/>
      <c r="J25" s="178"/>
    </row>
    <row r="26" spans="1:19" ht="15.75" x14ac:dyDescent="0.25">
      <c r="A26" s="175"/>
      <c r="B26" s="176"/>
      <c r="C26" s="108"/>
      <c r="D26" s="109"/>
      <c r="E26" s="109"/>
      <c r="F26" s="110"/>
      <c r="G26" s="120"/>
      <c r="H26" s="17"/>
      <c r="I26" s="177"/>
      <c r="J26" s="178"/>
    </row>
    <row r="27" spans="1:19" ht="15.75" x14ac:dyDescent="0.25">
      <c r="A27" s="175"/>
      <c r="B27" s="176"/>
      <c r="C27" s="108"/>
      <c r="D27" s="109"/>
      <c r="E27" s="109"/>
      <c r="F27" s="110"/>
      <c r="G27" s="120"/>
      <c r="H27" s="17"/>
      <c r="I27" s="177"/>
      <c r="J27" s="178"/>
    </row>
    <row r="28" spans="1:19" ht="15.75" x14ac:dyDescent="0.25">
      <c r="A28" s="175"/>
      <c r="B28" s="176"/>
      <c r="C28" s="108"/>
      <c r="D28" s="109"/>
      <c r="E28" s="109"/>
      <c r="F28" s="110"/>
      <c r="G28" s="120"/>
      <c r="H28" s="17"/>
      <c r="I28" s="177"/>
      <c r="J28" s="178"/>
    </row>
    <row r="29" spans="1:19" ht="15.75" x14ac:dyDescent="0.25">
      <c r="A29" s="175"/>
      <c r="B29" s="176"/>
      <c r="C29" s="108"/>
      <c r="D29" s="109"/>
      <c r="E29" s="109"/>
      <c r="F29" s="110"/>
      <c r="G29" s="120"/>
      <c r="H29" s="17"/>
      <c r="I29" s="177"/>
      <c r="J29" s="178"/>
    </row>
    <row r="30" spans="1:19" ht="15.75" x14ac:dyDescent="0.25">
      <c r="A30" s="175"/>
      <c r="B30" s="176"/>
      <c r="C30" s="108"/>
      <c r="D30" s="109"/>
      <c r="E30" s="109"/>
      <c r="F30" s="110"/>
      <c r="G30" s="120"/>
      <c r="H30" s="17"/>
      <c r="I30" s="177"/>
      <c r="J30" s="178"/>
    </row>
    <row r="31" spans="1:19" ht="15.75" x14ac:dyDescent="0.25">
      <c r="A31" s="173"/>
      <c r="B31" s="174"/>
      <c r="C31" s="112"/>
      <c r="D31" s="113"/>
      <c r="E31" s="113"/>
      <c r="F31" s="114"/>
      <c r="G31" s="115"/>
      <c r="H31" s="115"/>
      <c r="I31" s="171"/>
      <c r="J31" s="172"/>
      <c r="S31" t="s">
        <v>25</v>
      </c>
    </row>
    <row r="32" spans="1:19" ht="15.75" x14ac:dyDescent="0.25">
      <c r="A32" s="173"/>
      <c r="B32" s="174"/>
      <c r="C32" s="112"/>
      <c r="D32" s="113"/>
      <c r="E32" s="113"/>
      <c r="F32" s="114"/>
      <c r="G32" s="115"/>
      <c r="H32" s="115"/>
      <c r="I32" s="171"/>
      <c r="J32" s="172"/>
    </row>
    <row r="33" spans="1:14" ht="15.75" x14ac:dyDescent="0.25">
      <c r="A33" s="173"/>
      <c r="B33" s="174"/>
      <c r="C33" s="112"/>
      <c r="D33" s="113"/>
      <c r="E33" s="113"/>
      <c r="F33" s="114"/>
      <c r="G33" s="115"/>
      <c r="H33" s="115"/>
      <c r="I33" s="171"/>
      <c r="J33" s="172"/>
    </row>
    <row r="34" spans="1:14" ht="15.75" x14ac:dyDescent="0.25">
      <c r="A34" s="173"/>
      <c r="B34" s="174"/>
      <c r="C34" s="112"/>
      <c r="D34" s="113"/>
      <c r="E34" s="113"/>
      <c r="F34" s="114"/>
      <c r="G34" s="115"/>
      <c r="H34" s="115"/>
      <c r="I34" s="171"/>
      <c r="J34" s="172"/>
    </row>
    <row r="35" spans="1:14" ht="15.75" x14ac:dyDescent="0.25">
      <c r="A35" s="173"/>
      <c r="B35" s="174"/>
      <c r="C35" s="112"/>
      <c r="D35" s="113"/>
      <c r="E35" s="113"/>
      <c r="F35" s="114"/>
      <c r="G35" s="115"/>
      <c r="H35" s="115"/>
      <c r="I35" s="171"/>
      <c r="J35" s="172"/>
    </row>
    <row r="36" spans="1:14" ht="15.75" x14ac:dyDescent="0.25">
      <c r="A36" s="173"/>
      <c r="B36" s="174"/>
      <c r="C36" s="112"/>
      <c r="D36" s="113"/>
      <c r="E36" s="113"/>
      <c r="F36" s="114"/>
      <c r="G36" s="115"/>
      <c r="H36" s="115"/>
      <c r="I36" s="171"/>
      <c r="J36" s="172"/>
    </row>
    <row r="37" spans="1:14" ht="15.75" x14ac:dyDescent="0.25">
      <c r="A37" s="173"/>
      <c r="B37" s="174"/>
      <c r="C37" s="112"/>
      <c r="D37" s="113"/>
      <c r="E37" s="113"/>
      <c r="F37" s="114"/>
      <c r="G37" s="115"/>
      <c r="H37" s="115"/>
      <c r="I37" s="171"/>
      <c r="J37" s="172"/>
    </row>
    <row r="38" spans="1:14" ht="16.5" thickBot="1" x14ac:dyDescent="0.3">
      <c r="A38" s="184"/>
      <c r="B38" s="185"/>
      <c r="C38" s="121"/>
      <c r="D38" s="122"/>
      <c r="E38" s="122"/>
      <c r="F38" s="123"/>
      <c r="G38" s="124"/>
      <c r="H38" s="125"/>
      <c r="I38" s="182"/>
      <c r="J38" s="183"/>
    </row>
    <row r="39" spans="1:14" ht="16.5" thickBot="1" x14ac:dyDescent="0.3">
      <c r="A39" s="184"/>
      <c r="B39" s="185"/>
      <c r="C39" s="121"/>
      <c r="D39" s="122"/>
      <c r="E39" s="122"/>
      <c r="F39" s="123"/>
      <c r="G39" s="124"/>
      <c r="H39" s="125"/>
      <c r="I39" s="182">
        <f>SUM(I13:I38)</f>
        <v>4997</v>
      </c>
      <c r="J39" s="183"/>
    </row>
    <row r="40" spans="1:14" ht="16.5" thickBot="1" x14ac:dyDescent="0.3">
      <c r="A40" s="126"/>
      <c r="B40" s="126"/>
      <c r="C40" s="10"/>
      <c r="D40" s="10"/>
      <c r="E40" s="10"/>
      <c r="F40" s="10"/>
      <c r="G40" s="116"/>
      <c r="H40" s="127"/>
      <c r="I40" s="179"/>
      <c r="J40" s="180"/>
    </row>
    <row r="41" spans="1:14" ht="15.75" x14ac:dyDescent="0.25">
      <c r="A41" s="10"/>
      <c r="B41" s="10"/>
      <c r="C41" s="10"/>
      <c r="D41" s="10"/>
      <c r="E41" s="10"/>
      <c r="F41" s="10"/>
      <c r="G41" s="10"/>
      <c r="H41" s="10"/>
      <c r="I41" s="181" t="s">
        <v>25</v>
      </c>
      <c r="J41" s="164"/>
    </row>
    <row r="42" spans="1:14" ht="15.75" x14ac:dyDescent="0.25">
      <c r="A42" s="31" t="s">
        <v>173</v>
      </c>
      <c r="B42" s="31"/>
      <c r="C42" s="31"/>
      <c r="D42" s="31"/>
      <c r="E42" s="31"/>
      <c r="F42" s="31"/>
      <c r="G42" s="31"/>
      <c r="H42" s="31"/>
      <c r="I42" s="79"/>
      <c r="J42" s="79"/>
      <c r="N42" t="s">
        <v>32</v>
      </c>
    </row>
    <row r="43" spans="1:14" ht="15.75" x14ac:dyDescent="0.25">
      <c r="A43" s="31" t="s">
        <v>174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4" ht="15.75" x14ac:dyDescent="0.25">
      <c r="A44" s="10" t="s">
        <v>25</v>
      </c>
      <c r="B44" s="10"/>
      <c r="C44" s="10"/>
      <c r="D44" s="10"/>
      <c r="E44" s="10"/>
      <c r="F44" s="10"/>
      <c r="G44" s="10"/>
      <c r="H44" s="10"/>
      <c r="I44" s="10"/>
      <c r="J44" s="10"/>
      <c r="L44" t="s">
        <v>36</v>
      </c>
    </row>
    <row r="45" spans="1:14" ht="15.75" x14ac:dyDescent="0.25">
      <c r="A45" s="31" t="s">
        <v>175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4" ht="15.75" x14ac:dyDescent="0.25">
      <c r="A46" s="31"/>
      <c r="B46" s="31"/>
      <c r="C46" s="31" t="s">
        <v>25</v>
      </c>
      <c r="D46" s="31"/>
      <c r="E46" s="31"/>
      <c r="F46" s="157" t="s">
        <v>30</v>
      </c>
      <c r="G46" s="157"/>
      <c r="H46" s="157"/>
      <c r="I46" s="157"/>
      <c r="J46" s="157"/>
    </row>
    <row r="47" spans="1:14" ht="15.75" x14ac:dyDescent="0.25">
      <c r="A47" s="31"/>
      <c r="B47" s="31"/>
      <c r="C47" s="31"/>
      <c r="D47" s="31"/>
      <c r="E47" s="31"/>
      <c r="F47" s="157" t="s">
        <v>10</v>
      </c>
      <c r="G47" s="157"/>
      <c r="H47" s="157"/>
      <c r="I47" s="157"/>
      <c r="J47" s="157"/>
    </row>
    <row r="48" spans="1:14" x14ac:dyDescent="0.25">
      <c r="F48" s="16"/>
      <c r="G48" s="16"/>
      <c r="H48" s="16"/>
      <c r="I48" s="16"/>
      <c r="J48" s="16"/>
    </row>
    <row r="53" spans="8:8" x14ac:dyDescent="0.25">
      <c r="H53" t="s">
        <v>25</v>
      </c>
    </row>
  </sheetData>
  <mergeCells count="63">
    <mergeCell ref="A27:B27"/>
    <mergeCell ref="I27:J27"/>
    <mergeCell ref="A31:B31"/>
    <mergeCell ref="I31:J31"/>
    <mergeCell ref="A29:B29"/>
    <mergeCell ref="A30:B30"/>
    <mergeCell ref="I29:J29"/>
    <mergeCell ref="I30:J30"/>
    <mergeCell ref="A3:J4"/>
    <mergeCell ref="A11:B12"/>
    <mergeCell ref="C11:G12"/>
    <mergeCell ref="H11:H12"/>
    <mergeCell ref="I11:J12"/>
    <mergeCell ref="I18:J18"/>
    <mergeCell ref="A19:B19"/>
    <mergeCell ref="I19:J19"/>
    <mergeCell ref="A13:B13"/>
    <mergeCell ref="A20:B20"/>
    <mergeCell ref="I20:J20"/>
    <mergeCell ref="I13:J13"/>
    <mergeCell ref="A16:B16"/>
    <mergeCell ref="I16:J16"/>
    <mergeCell ref="A17:B17"/>
    <mergeCell ref="I17:J17"/>
    <mergeCell ref="A15:B15"/>
    <mergeCell ref="I15:J15"/>
    <mergeCell ref="A18:B18"/>
    <mergeCell ref="A14:B14"/>
    <mergeCell ref="I14:J14"/>
    <mergeCell ref="F47:J47"/>
    <mergeCell ref="I24:J24"/>
    <mergeCell ref="A24:B24"/>
    <mergeCell ref="A28:B28"/>
    <mergeCell ref="I28:J28"/>
    <mergeCell ref="A25:B25"/>
    <mergeCell ref="I25:J25"/>
    <mergeCell ref="I40:J40"/>
    <mergeCell ref="F46:J46"/>
    <mergeCell ref="I41:J41"/>
    <mergeCell ref="I39:J39"/>
    <mergeCell ref="A39:B39"/>
    <mergeCell ref="A26:B26"/>
    <mergeCell ref="I26:J26"/>
    <mergeCell ref="A38:B38"/>
    <mergeCell ref="I38:J38"/>
    <mergeCell ref="A21:B21"/>
    <mergeCell ref="I21:J21"/>
    <mergeCell ref="A22:B22"/>
    <mergeCell ref="I22:J22"/>
    <mergeCell ref="A23:B23"/>
    <mergeCell ref="I23:J23"/>
    <mergeCell ref="I37:J37"/>
    <mergeCell ref="A32:B32"/>
    <mergeCell ref="A37:B37"/>
    <mergeCell ref="A33:B33"/>
    <mergeCell ref="I33:J33"/>
    <mergeCell ref="I34:J34"/>
    <mergeCell ref="I35:J35"/>
    <mergeCell ref="I36:J36"/>
    <mergeCell ref="A34:B34"/>
    <mergeCell ref="A35:B35"/>
    <mergeCell ref="A36:B36"/>
    <mergeCell ref="I32:J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topLeftCell="A30" workbookViewId="0">
      <selection activeCell="G44" sqref="G44:J44"/>
    </sheetView>
  </sheetViews>
  <sheetFormatPr defaultRowHeight="15" x14ac:dyDescent="0.25"/>
  <cols>
    <col min="1" max="1" width="9.7109375" customWidth="1"/>
    <col min="2" max="2" width="10.5703125" bestFit="1" customWidth="1"/>
    <col min="3" max="3" width="11.7109375" customWidth="1"/>
    <col min="6" max="6" width="9.5703125" customWidth="1"/>
    <col min="10" max="10" width="6.140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2" x14ac:dyDescent="0.25">
      <c r="A2" s="4"/>
      <c r="J2" s="5"/>
    </row>
    <row r="3" spans="1:12" x14ac:dyDescent="0.25">
      <c r="A3" s="4"/>
      <c r="J3" s="5"/>
      <c r="K3" s="194"/>
      <c r="L3" s="194"/>
    </row>
    <row r="4" spans="1:12" x14ac:dyDescent="0.25">
      <c r="A4" s="4"/>
      <c r="J4" s="5"/>
    </row>
    <row r="5" spans="1:12" x14ac:dyDescent="0.25">
      <c r="A5" s="4"/>
      <c r="J5" s="5"/>
    </row>
    <row r="6" spans="1:12" ht="15.75" x14ac:dyDescent="0.25">
      <c r="A6" s="4"/>
      <c r="H6" s="164" t="s">
        <v>11</v>
      </c>
      <c r="I6" s="164"/>
      <c r="J6" s="5"/>
    </row>
    <row r="7" spans="1:12" ht="18.75" x14ac:dyDescent="0.3">
      <c r="A7" s="166" t="s">
        <v>47</v>
      </c>
      <c r="B7" s="167"/>
      <c r="C7" s="167"/>
      <c r="D7" s="167"/>
      <c r="E7" s="167"/>
      <c r="F7" s="167"/>
      <c r="G7" s="167"/>
      <c r="H7" s="167"/>
      <c r="I7" s="167"/>
      <c r="J7" s="168"/>
      <c r="K7" s="194"/>
      <c r="L7" s="194"/>
    </row>
    <row r="8" spans="1:12" x14ac:dyDescent="0.25">
      <c r="A8" s="4"/>
      <c r="J8" s="5"/>
    </row>
    <row r="9" spans="1:12" ht="15.75" x14ac:dyDescent="0.25">
      <c r="A9" s="163" t="s">
        <v>1</v>
      </c>
      <c r="B9" s="164"/>
      <c r="C9" s="164"/>
      <c r="D9" s="164"/>
      <c r="E9" s="164"/>
      <c r="F9" s="164"/>
      <c r="G9" s="164"/>
      <c r="H9" s="164"/>
      <c r="I9" s="164"/>
      <c r="J9" s="165"/>
    </row>
    <row r="10" spans="1:12" ht="15.75" x14ac:dyDescent="0.25">
      <c r="A10" s="163" t="s">
        <v>2</v>
      </c>
      <c r="B10" s="164"/>
      <c r="C10" s="164"/>
      <c r="D10" s="164"/>
      <c r="E10" s="164"/>
      <c r="F10" s="164"/>
      <c r="G10" s="164"/>
      <c r="H10" s="164"/>
      <c r="I10" s="164"/>
      <c r="J10" s="165"/>
    </row>
    <row r="11" spans="1:12" ht="15.75" x14ac:dyDescent="0.25">
      <c r="A11" s="9" t="s">
        <v>41</v>
      </c>
      <c r="B11" s="10"/>
      <c r="C11" s="10"/>
      <c r="D11" s="10"/>
      <c r="J11" s="5"/>
      <c r="K11" s="194"/>
      <c r="L11" s="194"/>
    </row>
    <row r="12" spans="1:12" ht="15.75" x14ac:dyDescent="0.25">
      <c r="A12" s="206" t="s">
        <v>20</v>
      </c>
      <c r="B12" s="207"/>
      <c r="C12" s="10"/>
      <c r="D12" s="170"/>
      <c r="E12" s="170"/>
      <c r="F12" s="170"/>
      <c r="G12" s="170"/>
      <c r="J12" s="5"/>
    </row>
    <row r="13" spans="1:12" ht="15.75" x14ac:dyDescent="0.25">
      <c r="A13" s="86"/>
      <c r="B13" s="87"/>
      <c r="C13" s="10"/>
      <c r="D13" s="80"/>
      <c r="E13" s="80"/>
      <c r="F13" s="80"/>
      <c r="G13" s="80"/>
      <c r="J13" s="5"/>
    </row>
    <row r="14" spans="1:12" ht="15.75" x14ac:dyDescent="0.25">
      <c r="A14" s="39" t="s">
        <v>48</v>
      </c>
      <c r="B14" s="31" t="s">
        <v>49</v>
      </c>
      <c r="C14" s="31"/>
      <c r="D14" s="31"/>
      <c r="E14" s="16"/>
      <c r="F14" s="16"/>
      <c r="G14" s="16"/>
      <c r="H14" s="16"/>
      <c r="I14" s="16"/>
      <c r="J14" s="81"/>
    </row>
    <row r="15" spans="1:12" ht="15.75" x14ac:dyDescent="0.25">
      <c r="A15" s="39" t="s">
        <v>50</v>
      </c>
      <c r="B15" s="31"/>
      <c r="C15" s="31"/>
      <c r="D15" s="31" t="s">
        <v>51</v>
      </c>
      <c r="E15" s="16"/>
      <c r="F15" s="16"/>
      <c r="G15" s="16"/>
      <c r="H15" s="16"/>
      <c r="I15" s="16"/>
      <c r="J15" s="81"/>
      <c r="K15" s="194"/>
      <c r="L15" s="194"/>
    </row>
    <row r="16" spans="1:12" ht="15.75" x14ac:dyDescent="0.25">
      <c r="A16" s="39" t="s">
        <v>52</v>
      </c>
      <c r="B16" s="31"/>
      <c r="C16" s="31"/>
      <c r="D16" s="31" t="s">
        <v>60</v>
      </c>
      <c r="E16" s="16"/>
      <c r="F16" s="16"/>
      <c r="G16" s="16"/>
      <c r="H16" s="16"/>
      <c r="I16" s="16"/>
      <c r="J16" s="81"/>
    </row>
    <row r="17" spans="1:12" ht="15.75" x14ac:dyDescent="0.25">
      <c r="A17" s="39"/>
      <c r="B17" s="31"/>
      <c r="C17" s="31"/>
      <c r="D17" s="31" t="s">
        <v>61</v>
      </c>
      <c r="E17" s="16"/>
      <c r="F17" s="16"/>
      <c r="G17" s="16"/>
      <c r="H17" s="16"/>
      <c r="I17" s="16"/>
      <c r="J17" s="81"/>
    </row>
    <row r="18" spans="1:12" ht="18" x14ac:dyDescent="0.25">
      <c r="A18" s="199"/>
      <c r="B18" s="200"/>
      <c r="C18" s="200"/>
      <c r="D18" s="200"/>
      <c r="E18" s="200"/>
      <c r="F18" s="200"/>
      <c r="G18" s="200"/>
      <c r="H18" s="200"/>
      <c r="I18" s="200"/>
      <c r="J18" s="201"/>
    </row>
    <row r="19" spans="1:12" ht="15.75" x14ac:dyDescent="0.25">
      <c r="A19" s="39" t="s">
        <v>53</v>
      </c>
      <c r="B19" s="16" t="s">
        <v>54</v>
      </c>
      <c r="C19" s="16"/>
      <c r="D19" s="31" t="s">
        <v>55</v>
      </c>
      <c r="E19" s="16"/>
      <c r="F19" s="16"/>
      <c r="G19" s="16"/>
      <c r="H19" s="16"/>
      <c r="I19" s="33"/>
      <c r="J19" s="82"/>
      <c r="K19" s="194"/>
      <c r="L19" s="194"/>
    </row>
    <row r="20" spans="1:12" ht="15.75" x14ac:dyDescent="0.25">
      <c r="A20" s="30"/>
      <c r="B20" s="16" t="s">
        <v>56</v>
      </c>
      <c r="C20" s="16"/>
      <c r="D20" s="31" t="s">
        <v>79</v>
      </c>
      <c r="E20" s="16"/>
      <c r="F20" s="16"/>
      <c r="G20" s="16"/>
      <c r="H20" s="16"/>
      <c r="I20" s="83"/>
      <c r="J20" s="81"/>
    </row>
    <row r="21" spans="1:12" ht="15.75" x14ac:dyDescent="0.25">
      <c r="A21" s="39"/>
      <c r="B21" s="31"/>
      <c r="C21" s="31"/>
      <c r="D21" s="31"/>
      <c r="E21" s="31"/>
      <c r="F21" s="31"/>
      <c r="G21" s="31"/>
      <c r="H21" s="31"/>
      <c r="I21" s="16"/>
      <c r="J21" s="81"/>
    </row>
    <row r="22" spans="1:12" ht="16.5" thickBot="1" x14ac:dyDescent="0.3">
      <c r="A22" s="214" t="s">
        <v>57</v>
      </c>
      <c r="B22" s="215"/>
      <c r="C22" s="215"/>
      <c r="D22" s="215"/>
      <c r="E22" s="215"/>
      <c r="F22" s="215"/>
      <c r="G22" s="215"/>
      <c r="H22" s="215"/>
      <c r="I22" s="215"/>
      <c r="J22" s="216"/>
    </row>
    <row r="23" spans="1:12" ht="15.75" thickBot="1" x14ac:dyDescent="0.3">
      <c r="A23" s="88"/>
      <c r="B23" s="96" t="s">
        <v>13</v>
      </c>
      <c r="C23" s="89" t="s">
        <v>20</v>
      </c>
      <c r="D23" s="89"/>
      <c r="E23" s="89"/>
      <c r="F23" s="90"/>
      <c r="G23" s="208" t="s">
        <v>15</v>
      </c>
      <c r="H23" s="209"/>
      <c r="I23" s="208" t="s">
        <v>62</v>
      </c>
      <c r="J23" s="209"/>
    </row>
    <row r="24" spans="1:12" x14ac:dyDescent="0.25">
      <c r="A24" s="88" t="s">
        <v>58</v>
      </c>
      <c r="B24" s="98">
        <v>44642</v>
      </c>
      <c r="C24" s="101" t="s">
        <v>59</v>
      </c>
      <c r="D24" s="84"/>
      <c r="E24" s="84"/>
      <c r="F24" s="95"/>
      <c r="G24" s="197">
        <v>32.159999999999997</v>
      </c>
      <c r="H24" s="198"/>
      <c r="I24" s="210"/>
      <c r="J24" s="211"/>
    </row>
    <row r="25" spans="1:12" ht="15.75" thickBot="1" x14ac:dyDescent="0.3">
      <c r="A25" s="91"/>
      <c r="B25" s="99"/>
      <c r="C25" s="91" t="s">
        <v>63</v>
      </c>
      <c r="D25" s="20"/>
      <c r="E25" s="20"/>
      <c r="F25" s="92"/>
      <c r="G25" s="195">
        <v>40</v>
      </c>
      <c r="H25" s="196"/>
      <c r="I25" s="20"/>
      <c r="J25" s="92"/>
    </row>
    <row r="26" spans="1:12" ht="16.5" thickBot="1" x14ac:dyDescent="0.3">
      <c r="A26" s="91"/>
      <c r="B26" s="99"/>
      <c r="C26" s="91" t="s">
        <v>64</v>
      </c>
      <c r="D26" s="20"/>
      <c r="E26" s="20"/>
      <c r="F26" s="92"/>
      <c r="G26" s="195">
        <v>37.799999999999997</v>
      </c>
      <c r="H26" s="196"/>
      <c r="I26" s="202">
        <f>32.16+40+37.8</f>
        <v>109.96</v>
      </c>
      <c r="J26" s="203"/>
    </row>
    <row r="27" spans="1:12" ht="15.75" thickBot="1" x14ac:dyDescent="0.3">
      <c r="A27" s="91"/>
      <c r="B27" s="99"/>
      <c r="C27" s="93"/>
      <c r="D27" s="19"/>
      <c r="E27" s="19"/>
      <c r="F27" s="94"/>
      <c r="G27" s="93"/>
      <c r="H27" s="94"/>
      <c r="I27" s="19"/>
      <c r="J27" s="94"/>
    </row>
    <row r="28" spans="1:12" x14ac:dyDescent="0.25">
      <c r="A28" s="91"/>
      <c r="B28" s="98">
        <v>44643</v>
      </c>
      <c r="C28" s="102" t="s">
        <v>65</v>
      </c>
      <c r="D28" s="85"/>
      <c r="E28" s="85"/>
      <c r="F28" s="103"/>
      <c r="G28" s="197">
        <v>43</v>
      </c>
      <c r="H28" s="198"/>
      <c r="I28" s="84"/>
      <c r="J28" s="95"/>
    </row>
    <row r="29" spans="1:12" ht="15.75" thickBot="1" x14ac:dyDescent="0.3">
      <c r="A29" s="91"/>
      <c r="B29" s="99"/>
      <c r="C29" s="91" t="s">
        <v>66</v>
      </c>
      <c r="D29" s="20"/>
      <c r="E29" s="20"/>
      <c r="F29" s="92"/>
      <c r="G29" s="195">
        <v>30.9</v>
      </c>
      <c r="H29" s="196"/>
      <c r="I29" s="20"/>
      <c r="J29" s="92"/>
    </row>
    <row r="30" spans="1:12" ht="16.5" thickBot="1" x14ac:dyDescent="0.3">
      <c r="A30" s="91"/>
      <c r="B30" s="99"/>
      <c r="C30" s="93" t="s">
        <v>67</v>
      </c>
      <c r="D30" s="19"/>
      <c r="E30" s="19"/>
      <c r="F30" s="94"/>
      <c r="G30" s="204">
        <v>49.4</v>
      </c>
      <c r="H30" s="205"/>
      <c r="I30" s="202">
        <f>43+30.9+49.4</f>
        <v>123.30000000000001</v>
      </c>
      <c r="J30" s="203"/>
    </row>
    <row r="31" spans="1:12" ht="16.5" thickBot="1" x14ac:dyDescent="0.3">
      <c r="A31" s="91"/>
      <c r="B31" s="99"/>
      <c r="C31" s="91"/>
      <c r="D31" s="20"/>
      <c r="E31" s="20"/>
      <c r="F31" s="92"/>
      <c r="G31" s="104"/>
      <c r="H31" s="105"/>
      <c r="I31" s="106"/>
      <c r="J31" s="107"/>
    </row>
    <row r="32" spans="1:12" ht="16.5" thickBot="1" x14ac:dyDescent="0.3">
      <c r="A32" s="91"/>
      <c r="B32" s="98">
        <v>44644</v>
      </c>
      <c r="C32" s="91" t="s">
        <v>67</v>
      </c>
      <c r="D32" s="20"/>
      <c r="E32" s="20"/>
      <c r="F32" s="92"/>
      <c r="G32" s="195">
        <v>68.7</v>
      </c>
      <c r="H32" s="196"/>
      <c r="I32" s="202">
        <v>68.7</v>
      </c>
      <c r="J32" s="203"/>
    </row>
    <row r="33" spans="1:10" ht="15.75" thickBot="1" x14ac:dyDescent="0.3">
      <c r="A33" s="91"/>
      <c r="B33" s="99"/>
      <c r="C33" s="91"/>
      <c r="D33" s="20"/>
      <c r="E33" s="20"/>
      <c r="F33" s="92"/>
      <c r="G33" s="195"/>
      <c r="H33" s="196"/>
      <c r="I33" s="220"/>
      <c r="J33" s="196"/>
    </row>
    <row r="34" spans="1:10" x14ac:dyDescent="0.25">
      <c r="A34" s="91"/>
      <c r="B34" s="98">
        <v>44645</v>
      </c>
      <c r="C34" s="101" t="s">
        <v>69</v>
      </c>
      <c r="D34" s="84"/>
      <c r="E34" s="84"/>
      <c r="F34" s="95"/>
      <c r="G34" s="197">
        <v>61.6</v>
      </c>
      <c r="H34" s="198"/>
      <c r="I34" s="84"/>
      <c r="J34" s="95"/>
    </row>
    <row r="35" spans="1:10" ht="15.75" thickBot="1" x14ac:dyDescent="0.3">
      <c r="A35" s="91"/>
      <c r="B35" s="99"/>
      <c r="C35" s="91" t="s">
        <v>69</v>
      </c>
      <c r="D35" s="20"/>
      <c r="E35" s="20"/>
      <c r="F35" s="92"/>
      <c r="G35" s="195">
        <v>12.1</v>
      </c>
      <c r="H35" s="196"/>
      <c r="I35" s="220"/>
      <c r="J35" s="196"/>
    </row>
    <row r="36" spans="1:10" ht="16.5" thickBot="1" x14ac:dyDescent="0.3">
      <c r="A36" s="91"/>
      <c r="B36" s="100"/>
      <c r="C36" s="93" t="s">
        <v>68</v>
      </c>
      <c r="D36" s="19"/>
      <c r="E36" s="19"/>
      <c r="F36" s="94"/>
      <c r="G36" s="204">
        <v>57.5</v>
      </c>
      <c r="H36" s="205"/>
      <c r="I36" s="202">
        <f>61.6+12.1+57.5</f>
        <v>131.19999999999999</v>
      </c>
      <c r="J36" s="203"/>
    </row>
    <row r="37" spans="1:10" ht="16.5" thickBot="1" x14ac:dyDescent="0.3">
      <c r="A37" s="93"/>
      <c r="B37" s="19"/>
      <c r="C37" s="19"/>
      <c r="D37" s="97" t="s">
        <v>70</v>
      </c>
      <c r="E37" s="97"/>
      <c r="F37" s="97"/>
      <c r="G37" s="97"/>
      <c r="H37" s="97"/>
      <c r="I37" s="217">
        <f>SUM(I26:I36)</f>
        <v>433.15999999999997</v>
      </c>
      <c r="J37" s="218"/>
    </row>
    <row r="38" spans="1:10" x14ac:dyDescent="0.25">
      <c r="A38" s="91" t="s">
        <v>72</v>
      </c>
      <c r="B38" s="20"/>
      <c r="C38" s="20"/>
      <c r="D38" s="20"/>
      <c r="E38" s="20"/>
      <c r="F38" s="20"/>
      <c r="G38" s="20"/>
      <c r="H38" s="20"/>
      <c r="I38" s="20"/>
      <c r="J38" s="92"/>
    </row>
    <row r="39" spans="1:10" x14ac:dyDescent="0.25">
      <c r="A39" s="91" t="s">
        <v>71</v>
      </c>
      <c r="B39" s="20"/>
      <c r="C39" s="20"/>
      <c r="D39" s="20"/>
      <c r="E39" s="20"/>
      <c r="F39" s="20"/>
      <c r="G39" s="20"/>
      <c r="H39" s="20"/>
      <c r="I39" s="20"/>
      <c r="J39" s="92"/>
    </row>
    <row r="40" spans="1:10" x14ac:dyDescent="0.25">
      <c r="A40" s="91" t="s">
        <v>78</v>
      </c>
      <c r="B40" s="20"/>
      <c r="C40" s="20"/>
      <c r="D40" s="20"/>
      <c r="E40" s="20"/>
      <c r="F40" s="20"/>
      <c r="G40" s="20"/>
      <c r="H40" s="20"/>
      <c r="I40" s="20"/>
      <c r="J40" s="92"/>
    </row>
    <row r="41" spans="1:10" x14ac:dyDescent="0.25">
      <c r="A41" s="91"/>
      <c r="B41" s="20"/>
      <c r="C41" s="20"/>
      <c r="D41" s="20"/>
      <c r="E41" s="20"/>
      <c r="F41" s="20"/>
      <c r="G41" s="20"/>
      <c r="H41" s="20"/>
      <c r="I41" s="20"/>
      <c r="J41" s="92"/>
    </row>
    <row r="42" spans="1:10" x14ac:dyDescent="0.25">
      <c r="A42" s="219" t="s">
        <v>73</v>
      </c>
      <c r="B42" s="194"/>
      <c r="C42" s="194"/>
      <c r="D42" s="194"/>
      <c r="G42" s="194" t="s">
        <v>74</v>
      </c>
      <c r="H42" s="194"/>
      <c r="I42" s="194"/>
      <c r="J42" s="212"/>
    </row>
    <row r="43" spans="1:10" x14ac:dyDescent="0.25">
      <c r="A43" s="219" t="s">
        <v>75</v>
      </c>
      <c r="B43" s="194"/>
      <c r="C43" s="194"/>
      <c r="D43" s="194"/>
      <c r="G43" s="194" t="s">
        <v>80</v>
      </c>
      <c r="H43" s="194"/>
      <c r="I43" s="194"/>
      <c r="J43" s="212"/>
    </row>
    <row r="44" spans="1:10" x14ac:dyDescent="0.25">
      <c r="A44" s="4"/>
      <c r="G44" s="194" t="s">
        <v>76</v>
      </c>
      <c r="H44" s="194"/>
      <c r="I44" s="194"/>
      <c r="J44" s="212"/>
    </row>
    <row r="45" spans="1:10" x14ac:dyDescent="0.25">
      <c r="A45" s="4"/>
      <c r="D45" t="s">
        <v>77</v>
      </c>
      <c r="J45" s="5"/>
    </row>
    <row r="46" spans="1:10" x14ac:dyDescent="0.25">
      <c r="A46" s="4"/>
      <c r="D46" s="194" t="s">
        <v>38</v>
      </c>
      <c r="E46" s="194"/>
      <c r="F46" s="194"/>
      <c r="J46" s="5"/>
    </row>
    <row r="47" spans="1:10" ht="15.75" thickBot="1" x14ac:dyDescent="0.3">
      <c r="A47" s="6"/>
      <c r="B47" s="7"/>
      <c r="C47" s="7"/>
      <c r="D47" s="213" t="s">
        <v>39</v>
      </c>
      <c r="E47" s="213"/>
      <c r="F47" s="213"/>
      <c r="G47" s="7"/>
      <c r="H47" s="7"/>
      <c r="I47" s="7"/>
      <c r="J47" s="8"/>
    </row>
  </sheetData>
  <mergeCells count="41">
    <mergeCell ref="G44:J44"/>
    <mergeCell ref="D46:F46"/>
    <mergeCell ref="D47:F47"/>
    <mergeCell ref="A22:J22"/>
    <mergeCell ref="I32:J32"/>
    <mergeCell ref="I37:J37"/>
    <mergeCell ref="A43:D43"/>
    <mergeCell ref="A42:D42"/>
    <mergeCell ref="G42:J42"/>
    <mergeCell ref="G43:J43"/>
    <mergeCell ref="G35:H35"/>
    <mergeCell ref="I35:J35"/>
    <mergeCell ref="G36:H36"/>
    <mergeCell ref="I33:J33"/>
    <mergeCell ref="I36:J36"/>
    <mergeCell ref="G25:H25"/>
    <mergeCell ref="G34:H34"/>
    <mergeCell ref="A10:J10"/>
    <mergeCell ref="D12:G12"/>
    <mergeCell ref="A18:J18"/>
    <mergeCell ref="G26:H26"/>
    <mergeCell ref="I26:J26"/>
    <mergeCell ref="G28:H28"/>
    <mergeCell ref="G29:H29"/>
    <mergeCell ref="G30:H30"/>
    <mergeCell ref="I30:J30"/>
    <mergeCell ref="A12:B12"/>
    <mergeCell ref="I23:J23"/>
    <mergeCell ref="G23:H23"/>
    <mergeCell ref="G24:H24"/>
    <mergeCell ref="I24:J24"/>
    <mergeCell ref="K11:L11"/>
    <mergeCell ref="K15:L15"/>
    <mergeCell ref="K19:L19"/>
    <mergeCell ref="G32:H32"/>
    <mergeCell ref="G33:H33"/>
    <mergeCell ref="H6:I6"/>
    <mergeCell ref="A7:J7"/>
    <mergeCell ref="A9:J9"/>
    <mergeCell ref="K3:L3"/>
    <mergeCell ref="K7:L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zoomScale="70" zoomScaleNormal="70" workbookViewId="0">
      <selection activeCell="N29" sqref="N29:O30"/>
    </sheetView>
  </sheetViews>
  <sheetFormatPr defaultRowHeight="15" x14ac:dyDescent="0.25"/>
  <cols>
    <col min="2" max="2" width="10.5703125" customWidth="1"/>
    <col min="4" max="4" width="10" customWidth="1"/>
    <col min="8" max="8" width="10.42578125" customWidth="1"/>
    <col min="10" max="10" width="11.42578125" customWidth="1"/>
    <col min="12" max="12" width="11.42578125" customWidth="1"/>
    <col min="14" max="14" width="10.140625" customWidth="1"/>
  </cols>
  <sheetData>
    <row r="1" spans="1:14" x14ac:dyDescent="0.25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ht="21" x14ac:dyDescent="0.35">
      <c r="B2" s="222"/>
      <c r="C2" s="222"/>
      <c r="D2" s="222"/>
      <c r="E2" s="222"/>
      <c r="F2" s="222"/>
      <c r="G2" s="222"/>
      <c r="H2" s="222"/>
      <c r="I2" s="222"/>
    </row>
    <row r="3" spans="1:14" x14ac:dyDescent="0.25">
      <c r="E3" s="12"/>
      <c r="F3" s="12"/>
    </row>
    <row r="4" spans="1:14" x14ac:dyDescent="0.25">
      <c r="E4" s="12"/>
      <c r="F4" s="12"/>
    </row>
    <row r="5" spans="1:14" x14ac:dyDescent="0.25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x14ac:dyDescent="0.25">
      <c r="E6" s="11"/>
      <c r="F6" s="11"/>
    </row>
    <row r="7" spans="1:14" x14ac:dyDescent="0.25">
      <c r="F7" s="11"/>
    </row>
    <row r="8" spans="1:14" x14ac:dyDescent="0.25">
      <c r="E8" s="11"/>
      <c r="F8" s="11"/>
    </row>
    <row r="9" spans="1:14" x14ac:dyDescent="0.25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4" x14ac:dyDescent="0.25">
      <c r="E10" s="11"/>
      <c r="F10" s="11"/>
    </row>
    <row r="11" spans="1:14" x14ac:dyDescent="0.25">
      <c r="F11" s="11"/>
    </row>
    <row r="12" spans="1:14" x14ac:dyDescent="0.25">
      <c r="E12" s="11"/>
      <c r="F12" s="11"/>
    </row>
    <row r="13" spans="1:14" x14ac:dyDescent="0.2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</row>
    <row r="17" spans="1:14" x14ac:dyDescent="0.25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</row>
    <row r="18" spans="1:14" ht="15.75" customHeight="1" x14ac:dyDescent="0.25">
      <c r="G18" s="11"/>
      <c r="H18" s="11"/>
      <c r="I18" s="11"/>
      <c r="J18" s="11"/>
      <c r="K18" s="11"/>
      <c r="M18" s="11"/>
    </row>
    <row r="19" spans="1:14" ht="15" customHeight="1" x14ac:dyDescent="0.25">
      <c r="G19" s="11"/>
      <c r="H19" s="11"/>
      <c r="I19" s="11"/>
      <c r="J19" s="11"/>
      <c r="K19" s="11"/>
      <c r="M19" s="11"/>
    </row>
    <row r="20" spans="1:14" x14ac:dyDescent="0.25">
      <c r="G20" s="11"/>
      <c r="H20" s="11"/>
      <c r="I20" s="11"/>
      <c r="J20" s="11"/>
      <c r="K20" s="11"/>
      <c r="M20" s="11"/>
    </row>
    <row r="21" spans="1:14" x14ac:dyDescent="0.25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11"/>
      <c r="N21" s="11"/>
    </row>
    <row r="22" spans="1:14" x14ac:dyDescent="0.25">
      <c r="G22" s="11"/>
      <c r="H22" s="11"/>
      <c r="I22" s="11"/>
      <c r="J22" s="11"/>
      <c r="K22" s="11"/>
      <c r="L22" s="11"/>
      <c r="M22" s="11"/>
      <c r="N22" s="11"/>
    </row>
    <row r="25" spans="1:14" x14ac:dyDescent="0.25">
      <c r="D25" s="11"/>
    </row>
    <row r="26" spans="1:14" x14ac:dyDescent="0.25">
      <c r="D26" s="11"/>
    </row>
    <row r="27" spans="1:14" x14ac:dyDescent="0.2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</row>
    <row r="28" spans="1:14" ht="21" x14ac:dyDescent="0.35">
      <c r="A28" s="11"/>
      <c r="B28" s="222"/>
      <c r="C28" s="222"/>
      <c r="D28" s="222"/>
      <c r="E28" s="222"/>
      <c r="F28" s="222"/>
      <c r="G28" s="222"/>
      <c r="H28" s="222"/>
      <c r="I28" s="222"/>
      <c r="J28" s="11"/>
      <c r="K28" s="11"/>
      <c r="L28" s="11"/>
      <c r="M28" s="11"/>
      <c r="N28" s="11"/>
    </row>
    <row r="29" spans="1:14" x14ac:dyDescent="0.25">
      <c r="A29" s="11"/>
      <c r="B29" s="11"/>
      <c r="C29" s="11"/>
      <c r="D29" s="11"/>
      <c r="E29" s="14"/>
      <c r="F29" s="14"/>
      <c r="G29" s="11"/>
      <c r="H29" s="11"/>
      <c r="I29" s="11"/>
      <c r="J29" s="11"/>
      <c r="K29" s="11"/>
      <c r="L29" s="11"/>
      <c r="M29" s="11"/>
      <c r="N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221"/>
      <c r="J30" s="221"/>
      <c r="K30" s="11"/>
      <c r="L30" s="11"/>
      <c r="M30" s="11"/>
      <c r="N30" s="11"/>
    </row>
    <row r="31" spans="1:14" ht="18.75" x14ac:dyDescent="0.3">
      <c r="A31" s="221"/>
      <c r="B31" s="221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</row>
    <row r="32" spans="1:14" ht="18.75" x14ac:dyDescent="0.3">
      <c r="A32" s="11"/>
      <c r="B32" s="11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1"/>
    </row>
    <row r="33" spans="1:14" ht="18.75" x14ac:dyDescent="0.3">
      <c r="A33" s="11"/>
      <c r="B33" s="11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1"/>
    </row>
    <row r="34" spans="1:14" ht="18.75" x14ac:dyDescent="0.3">
      <c r="A34" s="11"/>
      <c r="B34" s="1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15.75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</row>
    <row r="36" spans="1:14" ht="15.7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5.7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5.7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ht="15.75" x14ac:dyDescent="0.25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</row>
    <row r="40" spans="1:14" ht="15.7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15.7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5.7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5.75" x14ac:dyDescent="0.25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</row>
    <row r="44" spans="1:14" ht="15.7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5.7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15.7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5.75" x14ac:dyDescent="0.25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</row>
    <row r="48" spans="1:14" ht="15.7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5.7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5.7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5.75" x14ac:dyDescent="0.25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</row>
    <row r="52" spans="1:14" ht="15.7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5.7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5.75" x14ac:dyDescent="0.25">
      <c r="A54" s="2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5">
      <c r="A55" s="13"/>
      <c r="C55" s="194"/>
      <c r="D55" s="194"/>
      <c r="F55" s="13"/>
      <c r="H55" s="194"/>
      <c r="I55" s="194"/>
      <c r="K55" s="13"/>
      <c r="M55" s="194"/>
      <c r="N55" s="194"/>
    </row>
    <row r="56" spans="1:14" x14ac:dyDescent="0.25">
      <c r="A56" s="13"/>
      <c r="C56" s="194"/>
      <c r="D56" s="194"/>
      <c r="F56" s="13"/>
      <c r="H56" s="194"/>
      <c r="I56" s="194"/>
      <c r="K56" s="13"/>
      <c r="M56" s="194"/>
      <c r="N56" s="194"/>
    </row>
    <row r="57" spans="1:14" x14ac:dyDescent="0.25">
      <c r="A57" s="13"/>
      <c r="C57" s="194"/>
      <c r="D57" s="194"/>
      <c r="F57" s="13"/>
      <c r="H57" s="194"/>
      <c r="I57" s="194"/>
      <c r="K57" s="13"/>
      <c r="M57" s="194"/>
      <c r="N57" s="194"/>
    </row>
    <row r="58" spans="1:14" x14ac:dyDescent="0.25">
      <c r="A58" s="13"/>
      <c r="C58" s="194"/>
      <c r="D58" s="194"/>
      <c r="F58" s="13"/>
      <c r="H58" s="194"/>
      <c r="I58" s="194"/>
      <c r="K58" s="13"/>
      <c r="M58" s="194"/>
      <c r="N58" s="194"/>
    </row>
    <row r="59" spans="1:14" x14ac:dyDescent="0.25">
      <c r="A59" s="13"/>
      <c r="C59" s="194"/>
      <c r="D59" s="194"/>
      <c r="F59" s="13"/>
      <c r="H59" s="194"/>
      <c r="I59" s="194"/>
      <c r="K59" s="13"/>
      <c r="M59" s="194"/>
      <c r="N59" s="194"/>
    </row>
    <row r="60" spans="1:14" x14ac:dyDescent="0.25">
      <c r="A60" s="13"/>
      <c r="C60" s="194"/>
      <c r="D60" s="194"/>
      <c r="F60" s="13"/>
      <c r="H60" s="194"/>
      <c r="I60" s="194"/>
      <c r="K60" s="13"/>
      <c r="M60" s="194"/>
      <c r="N60" s="194"/>
    </row>
    <row r="61" spans="1:14" x14ac:dyDescent="0.25">
      <c r="A61" s="13"/>
      <c r="C61" s="194"/>
      <c r="D61" s="194"/>
      <c r="F61" s="13"/>
      <c r="H61" s="194"/>
      <c r="I61" s="194"/>
      <c r="K61" s="13"/>
      <c r="M61" s="194"/>
      <c r="N61" s="194"/>
    </row>
    <row r="62" spans="1:14" x14ac:dyDescent="0.25">
      <c r="A62" s="13"/>
      <c r="C62" s="194"/>
      <c r="D62" s="194"/>
      <c r="F62" s="13"/>
      <c r="H62" s="194"/>
      <c r="I62" s="194"/>
      <c r="K62" s="13"/>
      <c r="M62" s="194"/>
      <c r="N62" s="194"/>
    </row>
    <row r="63" spans="1:14" x14ac:dyDescent="0.25">
      <c r="A63" s="13"/>
      <c r="C63" s="194"/>
      <c r="D63" s="194"/>
      <c r="F63" s="13"/>
      <c r="H63" s="194"/>
      <c r="I63" s="194"/>
      <c r="K63" s="13"/>
      <c r="M63" s="194"/>
      <c r="N63" s="194"/>
    </row>
    <row r="64" spans="1:14" x14ac:dyDescent="0.25">
      <c r="A64" s="13"/>
      <c r="C64" s="194"/>
      <c r="D64" s="194"/>
      <c r="F64" s="13"/>
      <c r="H64" s="194"/>
      <c r="I64" s="194"/>
      <c r="K64" s="13"/>
      <c r="M64" s="194"/>
      <c r="N64" s="194"/>
    </row>
    <row r="65" spans="1:14" x14ac:dyDescent="0.25">
      <c r="A65" s="13"/>
      <c r="C65" s="194"/>
      <c r="D65" s="194"/>
      <c r="F65" s="13"/>
      <c r="H65" s="194"/>
      <c r="I65" s="194"/>
      <c r="K65" s="13"/>
      <c r="M65" s="194"/>
      <c r="N65" s="194"/>
    </row>
    <row r="66" spans="1:14" x14ac:dyDescent="0.25">
      <c r="A66" s="13"/>
      <c r="C66" s="194"/>
      <c r="D66" s="194"/>
      <c r="F66" s="13"/>
      <c r="H66" s="194"/>
      <c r="I66" s="194"/>
      <c r="K66" s="13"/>
      <c r="M66" s="194"/>
      <c r="N66" s="194"/>
    </row>
    <row r="67" spans="1:14" x14ac:dyDescent="0.25">
      <c r="A67" s="13"/>
      <c r="C67" s="194"/>
      <c r="D67" s="194"/>
      <c r="F67" s="13"/>
      <c r="H67" s="194"/>
      <c r="I67" s="194"/>
      <c r="K67" s="13"/>
      <c r="M67" s="194"/>
      <c r="N67" s="194"/>
    </row>
    <row r="68" spans="1:14" x14ac:dyDescent="0.25">
      <c r="A68" s="13"/>
      <c r="C68" s="194"/>
      <c r="D68" s="194"/>
      <c r="F68" s="13"/>
      <c r="H68" s="194"/>
      <c r="I68" s="194"/>
      <c r="K68" s="13"/>
      <c r="M68" s="194"/>
      <c r="N68" s="194"/>
    </row>
    <row r="69" spans="1:14" x14ac:dyDescent="0.25">
      <c r="A69" s="13"/>
      <c r="C69" s="194"/>
      <c r="D69" s="194"/>
      <c r="F69" s="13"/>
      <c r="H69" s="194"/>
      <c r="I69" s="194"/>
      <c r="K69" s="13"/>
      <c r="M69" s="194"/>
      <c r="N69" s="194"/>
    </row>
    <row r="70" spans="1:14" x14ac:dyDescent="0.25">
      <c r="A70" s="13"/>
      <c r="C70" s="194"/>
      <c r="D70" s="194"/>
      <c r="F70" s="13"/>
      <c r="H70" s="194"/>
      <c r="I70" s="194"/>
      <c r="K70" s="13"/>
      <c r="M70" s="194"/>
      <c r="N70" s="194"/>
    </row>
    <row r="71" spans="1:14" x14ac:dyDescent="0.25">
      <c r="A71" s="13"/>
      <c r="C71" s="194"/>
      <c r="D71" s="194"/>
      <c r="F71" s="13"/>
      <c r="H71" s="194"/>
      <c r="I71" s="194"/>
      <c r="K71" s="13"/>
      <c r="M71" s="194"/>
      <c r="N71" s="194"/>
    </row>
  </sheetData>
  <mergeCells count="145">
    <mergeCell ref="K51:L51"/>
    <mergeCell ref="C32:M33"/>
    <mergeCell ref="K43:L43"/>
    <mergeCell ref="I43:J43"/>
    <mergeCell ref="M43:N43"/>
    <mergeCell ref="G35:H35"/>
    <mergeCell ref="I35:J35"/>
    <mergeCell ref="A39:B39"/>
    <mergeCell ref="C39:D39"/>
    <mergeCell ref="E39:F39"/>
    <mergeCell ref="G39:H39"/>
    <mergeCell ref="I39:J39"/>
    <mergeCell ref="C35:D35"/>
    <mergeCell ref="E35:F35"/>
    <mergeCell ref="G47:H47"/>
    <mergeCell ref="I47:J47"/>
    <mergeCell ref="K47:L47"/>
    <mergeCell ref="A51:B51"/>
    <mergeCell ref="B28:I28"/>
    <mergeCell ref="M55:N55"/>
    <mergeCell ref="M47:N47"/>
    <mergeCell ref="M35:N35"/>
    <mergeCell ref="K39:L39"/>
    <mergeCell ref="M39:N39"/>
    <mergeCell ref="A43:B43"/>
    <mergeCell ref="E43:F43"/>
    <mergeCell ref="G43:H43"/>
    <mergeCell ref="A31:B31"/>
    <mergeCell ref="C31:D31"/>
    <mergeCell ref="E31:F31"/>
    <mergeCell ref="G31:H31"/>
    <mergeCell ref="I31:J31"/>
    <mergeCell ref="K31:L31"/>
    <mergeCell ref="M31:N31"/>
    <mergeCell ref="A47:B47"/>
    <mergeCell ref="A35:B35"/>
    <mergeCell ref="E47:F47"/>
    <mergeCell ref="C51:D51"/>
    <mergeCell ref="M51:N51"/>
    <mergeCell ref="E51:F51"/>
    <mergeCell ref="G51:H51"/>
    <mergeCell ref="I51:J51"/>
    <mergeCell ref="H56:I56"/>
    <mergeCell ref="H57:I57"/>
    <mergeCell ref="C55:D55"/>
    <mergeCell ref="C56:D56"/>
    <mergeCell ref="C58:D58"/>
    <mergeCell ref="C59:D59"/>
    <mergeCell ref="C57:D57"/>
    <mergeCell ref="M70:N70"/>
    <mergeCell ref="M56:N56"/>
    <mergeCell ref="H55:I55"/>
    <mergeCell ref="H58:I58"/>
    <mergeCell ref="H59:I59"/>
    <mergeCell ref="H60:I60"/>
    <mergeCell ref="M59:N59"/>
    <mergeCell ref="M60:N60"/>
    <mergeCell ref="C71:D71"/>
    <mergeCell ref="C60:D60"/>
    <mergeCell ref="C63:D63"/>
    <mergeCell ref="C64:D64"/>
    <mergeCell ref="C65:D65"/>
    <mergeCell ref="C66:D66"/>
    <mergeCell ref="C62:D62"/>
    <mergeCell ref="C61:D61"/>
    <mergeCell ref="H71:I71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C70:D70"/>
    <mergeCell ref="C67:D67"/>
    <mergeCell ref="C68:D68"/>
    <mergeCell ref="C69:D69"/>
    <mergeCell ref="M71:N71"/>
    <mergeCell ref="M62:N62"/>
    <mergeCell ref="M63:N63"/>
    <mergeCell ref="M64:N64"/>
    <mergeCell ref="M65:N65"/>
    <mergeCell ref="M66:N66"/>
    <mergeCell ref="M57:N57"/>
    <mergeCell ref="M58:N58"/>
    <mergeCell ref="C9:D9"/>
    <mergeCell ref="E9:F9"/>
    <mergeCell ref="G9:H9"/>
    <mergeCell ref="M9:N9"/>
    <mergeCell ref="M13:N13"/>
    <mergeCell ref="K9:L9"/>
    <mergeCell ref="C47:D47"/>
    <mergeCell ref="C43:D43"/>
    <mergeCell ref="K13:L13"/>
    <mergeCell ref="I9:J9"/>
    <mergeCell ref="I30:J30"/>
    <mergeCell ref="K35:L35"/>
    <mergeCell ref="M61:N61"/>
    <mergeCell ref="M67:N67"/>
    <mergeCell ref="M68:N68"/>
    <mergeCell ref="M69:N69"/>
    <mergeCell ref="A21:B21"/>
    <mergeCell ref="C21:D21"/>
    <mergeCell ref="E21:F21"/>
    <mergeCell ref="G21:H21"/>
    <mergeCell ref="A27:B27"/>
    <mergeCell ref="C27:D27"/>
    <mergeCell ref="E27:F27"/>
    <mergeCell ref="K17:L17"/>
    <mergeCell ref="M17:N17"/>
    <mergeCell ref="A17:B17"/>
    <mergeCell ref="C17:D17"/>
    <mergeCell ref="E17:F17"/>
    <mergeCell ref="G17:H17"/>
    <mergeCell ref="G27:H27"/>
    <mergeCell ref="I27:J27"/>
    <mergeCell ref="K27:L27"/>
    <mergeCell ref="M27:N27"/>
    <mergeCell ref="K21:L21"/>
    <mergeCell ref="I21:J21"/>
    <mergeCell ref="I13:J13"/>
    <mergeCell ref="I17:J17"/>
    <mergeCell ref="M1:N1"/>
    <mergeCell ref="M5:N5"/>
    <mergeCell ref="C5:D5"/>
    <mergeCell ref="E5:F5"/>
    <mergeCell ref="G5:H5"/>
    <mergeCell ref="I5:J5"/>
    <mergeCell ref="I1:J1"/>
    <mergeCell ref="K1:L1"/>
    <mergeCell ref="B2:I2"/>
    <mergeCell ref="K5:L5"/>
    <mergeCell ref="A13:B13"/>
    <mergeCell ref="A1:B1"/>
    <mergeCell ref="C1:D1"/>
    <mergeCell ref="E1:F1"/>
    <mergeCell ref="G1:H1"/>
    <mergeCell ref="A9:B9"/>
    <mergeCell ref="C13:D13"/>
    <mergeCell ref="E13:F13"/>
    <mergeCell ref="G13:H13"/>
    <mergeCell ref="A5:B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3"/>
  <sheetViews>
    <sheetView tabSelected="1" topLeftCell="A76" zoomScale="70" zoomScaleNormal="70" workbookViewId="0">
      <selection activeCell="A101" sqref="A101"/>
    </sheetView>
  </sheetViews>
  <sheetFormatPr defaultRowHeight="15" x14ac:dyDescent="0.25"/>
  <cols>
    <col min="1" max="1" width="12.7109375" bestFit="1" customWidth="1"/>
    <col min="2" max="2" width="11" customWidth="1"/>
    <col min="3" max="3" width="10.140625" bestFit="1" customWidth="1"/>
    <col min="5" max="5" width="10.5703125" customWidth="1"/>
    <col min="6" max="6" width="6.5703125" customWidth="1"/>
    <col min="8" max="8" width="22.85546875" customWidth="1"/>
    <col min="9" max="9" width="6" customWidth="1"/>
    <col min="10" max="10" width="8.140625" customWidth="1"/>
    <col min="11" max="11" width="13.5703125" customWidth="1"/>
    <col min="12" max="12" width="15.7109375" customWidth="1"/>
  </cols>
  <sheetData>
    <row r="1" spans="1:12" ht="18.75" customHeight="1" x14ac:dyDescent="0.25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</row>
    <row r="2" spans="1:12" ht="18.75" customHeight="1" x14ac:dyDescent="0.25">
      <c r="A2" s="227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8"/>
    </row>
    <row r="3" spans="1:12" ht="15.75" x14ac:dyDescent="0.25">
      <c r="A3" s="227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8"/>
    </row>
    <row r="4" spans="1:12" ht="15.75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  <c r="L4" s="48"/>
    </row>
    <row r="5" spans="1:12" ht="15.75" x14ac:dyDescent="0.25">
      <c r="A5" s="47"/>
      <c r="B5" s="46"/>
      <c r="C5" s="46"/>
      <c r="D5" s="46"/>
      <c r="E5" s="46"/>
      <c r="F5" s="46"/>
      <c r="G5" s="46"/>
      <c r="H5" s="46"/>
      <c r="I5" s="46"/>
      <c r="J5" s="46"/>
      <c r="K5" s="46"/>
      <c r="L5" s="48"/>
    </row>
    <row r="6" spans="1:12" ht="15.75" x14ac:dyDescent="0.25">
      <c r="A6" s="227" t="s">
        <v>101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8"/>
    </row>
    <row r="7" spans="1:12" ht="15.75" x14ac:dyDescent="0.25">
      <c r="A7" s="47"/>
      <c r="B7" s="46"/>
      <c r="C7" s="46"/>
      <c r="D7" s="46"/>
      <c r="E7" s="46"/>
      <c r="F7" s="46"/>
      <c r="G7" s="46"/>
      <c r="H7" s="46"/>
      <c r="I7" s="46"/>
      <c r="J7" s="46"/>
      <c r="K7" s="46"/>
      <c r="L7" s="48"/>
    </row>
    <row r="8" spans="1:12" ht="15.75" x14ac:dyDescent="0.25">
      <c r="A8" s="227" t="s">
        <v>17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8"/>
    </row>
    <row r="9" spans="1:12" ht="16.5" thickBot="1" x14ac:dyDescent="0.3">
      <c r="A9" s="47" t="s">
        <v>13</v>
      </c>
      <c r="B9" s="46" t="s">
        <v>18</v>
      </c>
      <c r="C9" s="223" t="s">
        <v>19</v>
      </c>
      <c r="D9" s="223"/>
      <c r="E9" s="223"/>
      <c r="F9" s="223" t="s">
        <v>20</v>
      </c>
      <c r="G9" s="223"/>
      <c r="H9" s="223"/>
      <c r="I9" s="46"/>
      <c r="J9" s="46" t="s">
        <v>23</v>
      </c>
      <c r="K9" s="46"/>
      <c r="L9" s="48" t="s">
        <v>24</v>
      </c>
    </row>
    <row r="10" spans="1:12" ht="15.75" x14ac:dyDescent="0.25">
      <c r="A10" s="52">
        <v>45323</v>
      </c>
      <c r="B10" s="143">
        <v>1114</v>
      </c>
      <c r="C10" s="29" t="s">
        <v>96</v>
      </c>
      <c r="D10" s="29"/>
      <c r="E10" s="29"/>
      <c r="F10" s="29"/>
      <c r="G10" s="29" t="s">
        <v>102</v>
      </c>
      <c r="H10" s="29"/>
      <c r="I10" s="25" t="s">
        <v>21</v>
      </c>
      <c r="J10" s="53" t="s">
        <v>82</v>
      </c>
      <c r="K10" s="54">
        <v>100</v>
      </c>
      <c r="L10" s="26">
        <f>J10*K10</f>
        <v>200</v>
      </c>
    </row>
    <row r="11" spans="1:12" ht="16.5" thickBot="1" x14ac:dyDescent="0.3">
      <c r="A11" s="55"/>
      <c r="B11" s="60"/>
      <c r="C11" s="34"/>
      <c r="D11" s="34"/>
      <c r="E11" s="34"/>
      <c r="F11" s="34"/>
      <c r="G11" s="34" t="s">
        <v>103</v>
      </c>
      <c r="H11" s="34"/>
      <c r="I11" s="56"/>
      <c r="J11" s="57"/>
      <c r="K11" s="58"/>
      <c r="L11" s="59"/>
    </row>
    <row r="12" spans="1:12" ht="15.75" x14ac:dyDescent="0.25">
      <c r="A12" s="52" t="s">
        <v>104</v>
      </c>
      <c r="B12" s="25">
        <v>25680</v>
      </c>
      <c r="C12" s="29" t="s">
        <v>105</v>
      </c>
      <c r="D12" s="29"/>
      <c r="E12" s="29"/>
      <c r="F12" s="29"/>
      <c r="G12" s="29" t="s">
        <v>106</v>
      </c>
      <c r="H12" s="29"/>
      <c r="I12" s="53"/>
      <c r="J12" s="53"/>
      <c r="K12" s="54"/>
      <c r="L12" s="26"/>
    </row>
    <row r="13" spans="1:12" ht="15.75" x14ac:dyDescent="0.25">
      <c r="A13" s="30"/>
      <c r="B13" s="27"/>
      <c r="C13" s="31"/>
      <c r="D13" s="31"/>
      <c r="E13" s="31"/>
      <c r="F13" s="31"/>
      <c r="G13" s="31" t="s">
        <v>107</v>
      </c>
      <c r="H13" s="31"/>
      <c r="I13" s="27" t="s">
        <v>21</v>
      </c>
      <c r="J13" s="32" t="s">
        <v>43</v>
      </c>
      <c r="K13" s="33">
        <v>224.1</v>
      </c>
      <c r="L13" s="28">
        <f>J13*K13</f>
        <v>224.1</v>
      </c>
    </row>
    <row r="14" spans="1:12" ht="16.5" thickBot="1" x14ac:dyDescent="0.3">
      <c r="A14" s="55"/>
      <c r="B14" s="56"/>
      <c r="C14" s="34"/>
      <c r="D14" s="34"/>
      <c r="E14" s="34"/>
      <c r="F14" s="34"/>
      <c r="G14" s="34"/>
      <c r="H14" s="34"/>
      <c r="I14" s="56"/>
      <c r="J14" s="57"/>
      <c r="K14" s="58"/>
      <c r="L14" s="59"/>
    </row>
    <row r="15" spans="1:12" ht="15.75" x14ac:dyDescent="0.25">
      <c r="A15" s="52">
        <v>45323</v>
      </c>
      <c r="B15" s="25">
        <v>21726</v>
      </c>
      <c r="C15" s="61" t="s">
        <v>108</v>
      </c>
      <c r="D15" s="29"/>
      <c r="E15" s="29"/>
      <c r="F15" s="29"/>
      <c r="G15" s="29" t="s">
        <v>109</v>
      </c>
      <c r="H15" s="29"/>
      <c r="I15" s="25" t="s">
        <v>112</v>
      </c>
      <c r="J15" s="53" t="s">
        <v>110</v>
      </c>
      <c r="K15" s="144">
        <v>18.39</v>
      </c>
      <c r="L15" s="28">
        <f>J15*K15+0.22</f>
        <v>441.58000000000004</v>
      </c>
    </row>
    <row r="16" spans="1:12" ht="15.75" x14ac:dyDescent="0.25">
      <c r="A16" s="30"/>
      <c r="B16" s="64"/>
      <c r="C16" s="65"/>
      <c r="D16" s="31"/>
      <c r="E16" s="31"/>
      <c r="F16" s="31"/>
      <c r="G16" s="31"/>
      <c r="H16" s="31"/>
      <c r="I16" s="27"/>
      <c r="J16" s="32"/>
      <c r="K16" s="33"/>
      <c r="L16" s="28"/>
    </row>
    <row r="17" spans="1:14" ht="16.5" thickBot="1" x14ac:dyDescent="0.3">
      <c r="A17" s="55"/>
      <c r="B17" s="145"/>
      <c r="C17" s="60"/>
      <c r="D17" s="34"/>
      <c r="E17" s="34"/>
      <c r="F17" s="34"/>
      <c r="G17" s="34"/>
      <c r="H17" s="34"/>
      <c r="I17" s="56"/>
      <c r="J17" s="57"/>
      <c r="K17" s="58"/>
      <c r="L17" s="59"/>
    </row>
    <row r="18" spans="1:14" ht="15.75" x14ac:dyDescent="0.25">
      <c r="A18" s="30">
        <v>45324</v>
      </c>
      <c r="B18" s="64">
        <v>4416</v>
      </c>
      <c r="C18" s="65" t="s">
        <v>97</v>
      </c>
      <c r="D18" s="31"/>
      <c r="E18" s="31"/>
      <c r="F18" s="31"/>
      <c r="G18" s="31" t="s">
        <v>111</v>
      </c>
      <c r="H18" s="31"/>
      <c r="I18" s="27" t="s">
        <v>113</v>
      </c>
      <c r="J18" s="32" t="s">
        <v>114</v>
      </c>
      <c r="K18" s="33">
        <v>5.25</v>
      </c>
      <c r="L18" s="28">
        <f t="shared" ref="L18" si="0">J18*K18</f>
        <v>131.25</v>
      </c>
    </row>
    <row r="19" spans="1:14" ht="16.5" thickBot="1" x14ac:dyDescent="0.3">
      <c r="A19" s="55"/>
      <c r="B19" s="62"/>
      <c r="C19" s="60"/>
      <c r="D19" s="34"/>
      <c r="E19" s="34"/>
      <c r="F19" s="34"/>
      <c r="G19" s="34"/>
      <c r="H19" s="34"/>
      <c r="I19" s="56"/>
      <c r="J19" s="57"/>
      <c r="K19" s="58"/>
      <c r="L19" s="59"/>
    </row>
    <row r="20" spans="1:14" ht="15.75" x14ac:dyDescent="0.25">
      <c r="A20" s="52">
        <v>45324</v>
      </c>
      <c r="B20" s="63">
        <v>1786</v>
      </c>
      <c r="C20" s="61" t="s">
        <v>115</v>
      </c>
      <c r="D20" s="29"/>
      <c r="E20" s="29"/>
      <c r="F20" s="29"/>
      <c r="G20" s="29" t="s">
        <v>116</v>
      </c>
      <c r="H20" s="29"/>
      <c r="I20" s="25" t="s">
        <v>21</v>
      </c>
      <c r="J20" s="53" t="s">
        <v>82</v>
      </c>
      <c r="K20" s="54">
        <v>135.9</v>
      </c>
      <c r="L20" s="26">
        <f>J20*K20-13.59</f>
        <v>258.21000000000004</v>
      </c>
    </row>
    <row r="21" spans="1:14" ht="16.5" thickBot="1" x14ac:dyDescent="0.3">
      <c r="A21" s="55"/>
      <c r="B21" s="62"/>
      <c r="C21" s="60"/>
      <c r="D21" s="34"/>
      <c r="E21" s="34"/>
      <c r="F21" s="34"/>
      <c r="G21" s="34"/>
      <c r="H21" s="34"/>
      <c r="I21" s="56"/>
      <c r="J21" s="57"/>
      <c r="K21" s="58"/>
      <c r="L21" s="59"/>
    </row>
    <row r="22" spans="1:14" ht="15.75" x14ac:dyDescent="0.25">
      <c r="A22" s="30">
        <v>45327</v>
      </c>
      <c r="B22" s="148">
        <v>51937</v>
      </c>
      <c r="C22" s="65" t="s">
        <v>117</v>
      </c>
      <c r="D22" s="31"/>
      <c r="E22" s="31"/>
      <c r="F22" s="31"/>
      <c r="G22" s="31" t="s">
        <v>119</v>
      </c>
      <c r="H22" s="31"/>
      <c r="I22" s="27" t="s">
        <v>21</v>
      </c>
      <c r="J22" s="32" t="s">
        <v>43</v>
      </c>
      <c r="K22" s="33">
        <v>6</v>
      </c>
      <c r="L22" s="28">
        <f>J22*K22</f>
        <v>6</v>
      </c>
    </row>
    <row r="23" spans="1:14" ht="15.75" x14ac:dyDescent="0.25">
      <c r="A23" s="30"/>
      <c r="B23" s="64"/>
      <c r="C23" s="65" t="s">
        <v>118</v>
      </c>
      <c r="D23" s="31"/>
      <c r="E23" s="31"/>
      <c r="F23" s="31"/>
      <c r="G23" s="31"/>
      <c r="H23" s="31"/>
      <c r="I23" s="27"/>
      <c r="J23" s="32"/>
      <c r="K23" s="33"/>
      <c r="L23" s="28"/>
    </row>
    <row r="24" spans="1:14" ht="16.5" thickBot="1" x14ac:dyDescent="0.3">
      <c r="A24" s="55"/>
      <c r="B24" s="62"/>
      <c r="C24" s="60"/>
      <c r="D24" s="34"/>
      <c r="E24" s="34"/>
      <c r="F24" s="34"/>
      <c r="G24" s="34"/>
      <c r="H24" s="34"/>
      <c r="I24" s="56"/>
      <c r="J24" s="57"/>
      <c r="K24" s="58"/>
      <c r="L24" s="59"/>
    </row>
    <row r="25" spans="1:14" ht="16.5" thickBot="1" x14ac:dyDescent="0.3">
      <c r="A25" s="55"/>
      <c r="B25" s="62"/>
      <c r="C25" s="60"/>
      <c r="D25" s="34"/>
      <c r="E25" s="34"/>
      <c r="F25" s="34"/>
      <c r="G25" s="34"/>
      <c r="H25" s="34"/>
      <c r="I25" s="56"/>
      <c r="J25" s="57"/>
      <c r="K25" s="58"/>
      <c r="L25" s="59"/>
    </row>
    <row r="26" spans="1:14" ht="15.75" x14ac:dyDescent="0.25">
      <c r="A26" s="30"/>
      <c r="B26" s="27"/>
      <c r="C26" s="31"/>
      <c r="D26" s="31"/>
      <c r="E26" s="31"/>
      <c r="F26" s="31" t="s">
        <v>34</v>
      </c>
      <c r="G26" s="22"/>
      <c r="H26" s="22"/>
      <c r="I26" s="22"/>
      <c r="J26" s="40"/>
      <c r="K26" s="41"/>
      <c r="L26" s="42">
        <f>SUM(L9:L25)</f>
        <v>1261.1400000000001</v>
      </c>
    </row>
    <row r="27" spans="1:14" ht="16.5" thickBot="1" x14ac:dyDescent="0.3">
      <c r="A27" s="55"/>
      <c r="B27" s="56"/>
      <c r="C27" s="34"/>
      <c r="D27" s="34"/>
      <c r="E27" s="34"/>
      <c r="F27" s="34"/>
      <c r="G27" s="35"/>
      <c r="H27" s="35"/>
      <c r="I27" s="35"/>
      <c r="J27" s="36"/>
      <c r="K27" s="37"/>
      <c r="L27" s="38"/>
    </row>
    <row r="28" spans="1:14" ht="15.75" x14ac:dyDescent="0.25">
      <c r="A28" s="51"/>
      <c r="B28" s="27"/>
      <c r="C28" s="31"/>
      <c r="D28" s="31"/>
      <c r="E28" s="31"/>
      <c r="F28" s="31"/>
      <c r="G28" s="22"/>
      <c r="H28" s="22"/>
      <c r="I28" s="22"/>
      <c r="J28" s="40"/>
      <c r="K28" s="41"/>
      <c r="L28" s="41"/>
    </row>
    <row r="29" spans="1:14" ht="15.75" x14ac:dyDescent="0.25">
      <c r="A29" s="51"/>
      <c r="B29" s="27"/>
      <c r="C29" s="31"/>
      <c r="D29" s="31"/>
      <c r="E29" s="31"/>
      <c r="F29" s="31"/>
      <c r="G29" s="22"/>
      <c r="H29" s="22"/>
      <c r="I29" s="22"/>
      <c r="J29" s="40"/>
      <c r="K29" s="41"/>
      <c r="L29" s="41"/>
    </row>
    <row r="30" spans="1:14" ht="16.5" thickBot="1" x14ac:dyDescent="0.3">
      <c r="A30" s="31"/>
      <c r="B30" s="31"/>
      <c r="C30" s="31"/>
      <c r="D30" s="31"/>
      <c r="E30" s="31"/>
      <c r="F30" s="31"/>
      <c r="G30" s="22"/>
      <c r="H30" s="22"/>
      <c r="I30" s="22"/>
      <c r="J30" s="40"/>
      <c r="K30" s="41"/>
      <c r="L30" s="41"/>
      <c r="N30" t="s">
        <v>22</v>
      </c>
    </row>
    <row r="31" spans="1:14" ht="15.75" x14ac:dyDescent="0.25">
      <c r="A31" s="50"/>
      <c r="B31" s="29"/>
      <c r="C31" s="29"/>
      <c r="D31" s="29"/>
      <c r="E31" s="29"/>
      <c r="F31" s="29"/>
      <c r="G31" s="29"/>
      <c r="H31" s="29"/>
      <c r="I31" s="29"/>
      <c r="J31" s="25"/>
      <c r="K31" s="78"/>
      <c r="L31" s="26"/>
    </row>
    <row r="32" spans="1:14" x14ac:dyDescent="0.25">
      <c r="A32" s="227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8"/>
    </row>
    <row r="33" spans="1:14" x14ac:dyDescent="0.25">
      <c r="A33" s="227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8"/>
    </row>
    <row r="34" spans="1:14" ht="15.75" x14ac:dyDescent="0.25">
      <c r="A34" s="47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8"/>
    </row>
    <row r="35" spans="1:14" ht="15.75" x14ac:dyDescent="0.25">
      <c r="A35" s="227" t="s">
        <v>101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8"/>
    </row>
    <row r="36" spans="1:14" ht="15.75" x14ac:dyDescent="0.2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8"/>
    </row>
    <row r="37" spans="1:14" ht="15.75" x14ac:dyDescent="0.25">
      <c r="A37" s="227" t="s">
        <v>17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8"/>
    </row>
    <row r="38" spans="1:14" ht="16.5" thickBot="1" x14ac:dyDescent="0.3">
      <c r="A38" s="43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4"/>
    </row>
    <row r="39" spans="1:14" ht="16.5" thickBot="1" x14ac:dyDescent="0.3">
      <c r="A39" s="66"/>
      <c r="B39" s="75"/>
      <c r="C39" s="75"/>
      <c r="D39" s="75"/>
      <c r="E39" s="232" t="s">
        <v>35</v>
      </c>
      <c r="F39" s="232"/>
      <c r="G39" s="232"/>
      <c r="H39" s="232"/>
      <c r="I39" s="232"/>
      <c r="J39" s="232"/>
      <c r="K39" s="232"/>
      <c r="L39" s="67">
        <v>1261.1400000000001</v>
      </c>
    </row>
    <row r="40" spans="1:14" ht="15.75" x14ac:dyDescent="0.25">
      <c r="A40" s="52">
        <v>45327</v>
      </c>
      <c r="B40" s="63">
        <v>92455</v>
      </c>
      <c r="C40" s="61" t="s">
        <v>120</v>
      </c>
      <c r="D40" s="29"/>
      <c r="E40" s="29"/>
      <c r="F40" s="29"/>
      <c r="G40" s="29" t="s">
        <v>121</v>
      </c>
      <c r="H40" s="29"/>
      <c r="I40" s="25" t="s">
        <v>21</v>
      </c>
      <c r="J40" s="53" t="s">
        <v>122</v>
      </c>
      <c r="K40" s="54">
        <v>1.9</v>
      </c>
      <c r="L40" s="28">
        <f t="shared" ref="L40:L41" si="1">J40*K40</f>
        <v>19</v>
      </c>
    </row>
    <row r="41" spans="1:14" ht="15.75" x14ac:dyDescent="0.25">
      <c r="A41" s="68"/>
      <c r="B41" s="27"/>
      <c r="C41" s="65"/>
      <c r="D41" s="69"/>
      <c r="E41" s="65"/>
      <c r="F41" s="65"/>
      <c r="G41" s="65" t="s">
        <v>123</v>
      </c>
      <c r="H41" s="65"/>
      <c r="I41" s="27" t="s">
        <v>21</v>
      </c>
      <c r="J41" s="32" t="s">
        <v>43</v>
      </c>
      <c r="K41" s="70">
        <v>25.9</v>
      </c>
      <c r="L41" s="28">
        <f t="shared" si="1"/>
        <v>25.9</v>
      </c>
    </row>
    <row r="42" spans="1:14" ht="16.5" thickBot="1" x14ac:dyDescent="0.3">
      <c r="A42" s="128"/>
      <c r="B42" s="56"/>
      <c r="C42" s="56"/>
      <c r="D42" s="129"/>
      <c r="E42" s="60"/>
      <c r="F42" s="60"/>
      <c r="G42" s="60"/>
      <c r="H42" s="60"/>
      <c r="I42" s="56"/>
      <c r="J42" s="57"/>
      <c r="K42" s="130"/>
      <c r="L42" s="59"/>
    </row>
    <row r="43" spans="1:14" ht="15.75" x14ac:dyDescent="0.25">
      <c r="A43" s="52">
        <v>45329</v>
      </c>
      <c r="B43" s="63">
        <v>321667</v>
      </c>
      <c r="C43" s="61" t="s">
        <v>124</v>
      </c>
      <c r="D43" s="29"/>
      <c r="E43" s="29"/>
      <c r="F43" s="61"/>
      <c r="G43" s="29" t="s">
        <v>125</v>
      </c>
      <c r="H43" s="29"/>
      <c r="I43" s="25" t="s">
        <v>21</v>
      </c>
      <c r="J43" s="53" t="s">
        <v>43</v>
      </c>
      <c r="K43" s="54">
        <v>4.49</v>
      </c>
      <c r="L43" s="28">
        <f t="shared" ref="L43:L53" si="2">J43*K43</f>
        <v>4.49</v>
      </c>
    </row>
    <row r="44" spans="1:14" ht="15.75" x14ac:dyDescent="0.25">
      <c r="A44" s="30"/>
      <c r="B44" s="64"/>
      <c r="C44" s="65"/>
      <c r="D44" s="31"/>
      <c r="E44" s="31"/>
      <c r="F44" s="65"/>
      <c r="G44" s="31"/>
      <c r="H44" s="31"/>
      <c r="I44" s="27"/>
      <c r="J44" s="32"/>
      <c r="K44" s="33"/>
      <c r="L44" s="28"/>
    </row>
    <row r="45" spans="1:14" ht="16.5" thickBot="1" x14ac:dyDescent="0.3">
      <c r="A45" s="55"/>
      <c r="B45" s="62"/>
      <c r="C45" s="60"/>
      <c r="D45" s="34"/>
      <c r="E45" s="34"/>
      <c r="F45" s="60"/>
      <c r="G45" s="34"/>
      <c r="H45" s="34"/>
      <c r="I45" s="56"/>
      <c r="J45" s="57"/>
      <c r="K45" s="138"/>
      <c r="L45" s="59"/>
    </row>
    <row r="46" spans="1:14" ht="15.75" x14ac:dyDescent="0.25">
      <c r="A46" s="52">
        <v>45330</v>
      </c>
      <c r="B46" s="63">
        <v>40185</v>
      </c>
      <c r="C46" s="61" t="s">
        <v>98</v>
      </c>
      <c r="D46" s="29"/>
      <c r="E46" s="29"/>
      <c r="F46" s="61"/>
      <c r="G46" s="29" t="s">
        <v>126</v>
      </c>
      <c r="H46" s="29"/>
      <c r="I46" s="25" t="s">
        <v>21</v>
      </c>
      <c r="J46" s="53" t="s">
        <v>128</v>
      </c>
      <c r="K46" s="54">
        <v>35</v>
      </c>
      <c r="L46" s="28">
        <f t="shared" si="2"/>
        <v>140</v>
      </c>
    </row>
    <row r="47" spans="1:14" ht="15.75" x14ac:dyDescent="0.25">
      <c r="A47" s="30"/>
      <c r="B47" s="64"/>
      <c r="C47" s="65"/>
      <c r="D47" s="31"/>
      <c r="E47" s="31"/>
      <c r="F47" s="65"/>
      <c r="G47" s="31" t="s">
        <v>127</v>
      </c>
      <c r="H47" s="31"/>
      <c r="I47" s="27" t="s">
        <v>21</v>
      </c>
      <c r="J47" s="32" t="s">
        <v>43</v>
      </c>
      <c r="K47" s="33">
        <v>100</v>
      </c>
      <c r="L47" s="28">
        <f t="shared" si="2"/>
        <v>100</v>
      </c>
    </row>
    <row r="48" spans="1:14" ht="16.5" thickBot="1" x14ac:dyDescent="0.3">
      <c r="A48" s="55"/>
      <c r="B48" s="56"/>
      <c r="C48" s="34"/>
      <c r="D48" s="34"/>
      <c r="E48" s="34"/>
      <c r="F48" s="34"/>
      <c r="G48" s="34"/>
      <c r="H48" s="34"/>
      <c r="I48" s="56"/>
      <c r="J48" s="57"/>
      <c r="K48" s="58"/>
      <c r="L48" s="59"/>
      <c r="N48" t="s">
        <v>37</v>
      </c>
    </row>
    <row r="49" spans="1:14" ht="15.75" x14ac:dyDescent="0.25">
      <c r="A49" s="52">
        <v>45330</v>
      </c>
      <c r="B49" s="63">
        <v>14132</v>
      </c>
      <c r="C49" s="61" t="s">
        <v>115</v>
      </c>
      <c r="D49" s="29"/>
      <c r="E49" s="29"/>
      <c r="F49" s="61"/>
      <c r="G49" s="29" t="s">
        <v>129</v>
      </c>
      <c r="H49" s="29"/>
      <c r="I49" s="25" t="s">
        <v>21</v>
      </c>
      <c r="J49" s="53" t="s">
        <v>82</v>
      </c>
      <c r="K49" s="54">
        <v>58.9</v>
      </c>
      <c r="L49" s="26">
        <f>J49*K49-15.65</f>
        <v>102.14999999999999</v>
      </c>
    </row>
    <row r="50" spans="1:14" ht="15.75" x14ac:dyDescent="0.25">
      <c r="A50" s="30"/>
      <c r="B50" s="27"/>
      <c r="C50" s="65"/>
      <c r="D50" s="31"/>
      <c r="E50" s="31"/>
      <c r="F50" s="65"/>
      <c r="G50" s="31" t="s">
        <v>130</v>
      </c>
      <c r="H50" s="31"/>
      <c r="I50" s="27" t="s">
        <v>21</v>
      </c>
      <c r="J50" s="32" t="s">
        <v>128</v>
      </c>
      <c r="K50" s="33">
        <v>13.22</v>
      </c>
      <c r="L50" s="28">
        <f>J50*K50+0.02</f>
        <v>52.900000000000006</v>
      </c>
    </row>
    <row r="51" spans="1:14" ht="15.75" x14ac:dyDescent="0.25">
      <c r="A51" s="30"/>
      <c r="B51" s="27"/>
      <c r="C51" s="31"/>
      <c r="D51" s="31"/>
      <c r="E51" s="31"/>
      <c r="F51" s="31"/>
      <c r="G51" s="31" t="s">
        <v>131</v>
      </c>
      <c r="H51" s="31"/>
      <c r="I51" s="27" t="s">
        <v>21</v>
      </c>
      <c r="J51" s="32" t="s">
        <v>43</v>
      </c>
      <c r="K51" s="33">
        <v>22.9</v>
      </c>
      <c r="L51" s="28">
        <f t="shared" si="2"/>
        <v>22.9</v>
      </c>
    </row>
    <row r="52" spans="1:14" ht="15.75" x14ac:dyDescent="0.25">
      <c r="A52" s="30"/>
      <c r="B52" s="27"/>
      <c r="C52" s="31"/>
      <c r="D52" s="31"/>
      <c r="E52" s="31"/>
      <c r="F52" s="31"/>
      <c r="G52" s="31" t="s">
        <v>132</v>
      </c>
      <c r="H52" s="31"/>
      <c r="I52" s="27" t="s">
        <v>21</v>
      </c>
      <c r="J52" s="32" t="s">
        <v>43</v>
      </c>
      <c r="K52" s="33">
        <v>67.900000000000006</v>
      </c>
      <c r="L52" s="28">
        <f t="shared" si="2"/>
        <v>67.900000000000006</v>
      </c>
    </row>
    <row r="53" spans="1:14" ht="15.75" x14ac:dyDescent="0.25">
      <c r="A53" s="30"/>
      <c r="B53" s="27"/>
      <c r="C53" s="31"/>
      <c r="D53" s="31"/>
      <c r="E53" s="31"/>
      <c r="F53" s="31"/>
      <c r="G53" s="31" t="s">
        <v>133</v>
      </c>
      <c r="H53" s="31"/>
      <c r="I53" s="27" t="s">
        <v>21</v>
      </c>
      <c r="J53" s="32" t="s">
        <v>128</v>
      </c>
      <c r="K53" s="33">
        <v>12.9</v>
      </c>
      <c r="L53" s="28">
        <f t="shared" si="2"/>
        <v>51.6</v>
      </c>
    </row>
    <row r="54" spans="1:14" ht="15.75" x14ac:dyDescent="0.25">
      <c r="A54" s="30"/>
      <c r="B54" s="27"/>
      <c r="C54" s="31"/>
      <c r="D54" s="31"/>
      <c r="E54" s="31"/>
      <c r="F54" s="31"/>
      <c r="G54" s="31"/>
      <c r="H54" s="31"/>
      <c r="I54" s="27"/>
      <c r="J54" s="32"/>
      <c r="K54" s="33"/>
      <c r="L54" s="28"/>
    </row>
    <row r="55" spans="1:14" ht="16.5" thickBot="1" x14ac:dyDescent="0.3">
      <c r="A55" s="55"/>
      <c r="B55" s="56"/>
      <c r="C55" s="34"/>
      <c r="D55" s="34"/>
      <c r="E55" s="34"/>
      <c r="F55" s="34"/>
      <c r="G55" s="34"/>
      <c r="H55" s="34"/>
      <c r="I55" s="56"/>
      <c r="J55" s="57"/>
      <c r="K55" s="58"/>
      <c r="L55" s="59"/>
    </row>
    <row r="56" spans="1:14" ht="16.5" thickBot="1" x14ac:dyDescent="0.3">
      <c r="A56" s="55"/>
      <c r="B56" s="56"/>
      <c r="C56" s="34"/>
      <c r="D56" s="34"/>
      <c r="E56" s="34"/>
      <c r="F56" s="34"/>
      <c r="G56" s="34"/>
      <c r="H56" s="34"/>
      <c r="I56" s="56"/>
      <c r="J56" s="57"/>
      <c r="K56" s="58"/>
      <c r="L56" s="59"/>
      <c r="N56" t="s">
        <v>22</v>
      </c>
    </row>
    <row r="57" spans="1:14" ht="15.75" x14ac:dyDescent="0.25">
      <c r="A57" s="52"/>
      <c r="B57" s="25"/>
      <c r="C57" s="29"/>
      <c r="D57" s="29"/>
      <c r="E57" s="29"/>
      <c r="F57" s="29" t="s">
        <v>85</v>
      </c>
      <c r="G57" s="71"/>
      <c r="H57" s="71"/>
      <c r="I57" s="76"/>
      <c r="J57" s="72"/>
      <c r="K57" s="73"/>
      <c r="L57" s="74">
        <f>SUM(L39:L56)</f>
        <v>1847.9800000000005</v>
      </c>
    </row>
    <row r="58" spans="1:14" ht="16.5" thickBot="1" x14ac:dyDescent="0.3">
      <c r="A58" s="55"/>
      <c r="B58" s="56"/>
      <c r="C58" s="34"/>
      <c r="D58" s="34"/>
      <c r="E58" s="34"/>
      <c r="F58" s="34"/>
      <c r="G58" s="35"/>
      <c r="H58" s="35"/>
      <c r="I58" s="49"/>
      <c r="J58" s="36"/>
      <c r="K58" s="37"/>
      <c r="L58" s="38"/>
    </row>
    <row r="59" spans="1:14" ht="15.75" x14ac:dyDescent="0.25">
      <c r="A59" s="51"/>
      <c r="B59" s="27"/>
      <c r="C59" s="31"/>
      <c r="D59" s="31"/>
      <c r="E59" s="31"/>
      <c r="F59" s="31"/>
      <c r="G59" s="22"/>
      <c r="H59" s="22"/>
      <c r="I59" s="46"/>
      <c r="J59" s="40"/>
      <c r="K59" s="41"/>
      <c r="L59" s="41" t="s">
        <v>25</v>
      </c>
    </row>
    <row r="60" spans="1:14" ht="15.75" x14ac:dyDescent="0.25">
      <c r="A60" s="51"/>
      <c r="B60" s="27"/>
      <c r="C60" s="31"/>
      <c r="D60" s="31"/>
      <c r="E60" s="31"/>
      <c r="F60" s="31"/>
      <c r="G60" s="22"/>
      <c r="H60" s="22"/>
      <c r="I60" s="46"/>
      <c r="J60" s="40"/>
      <c r="K60" s="41"/>
      <c r="L60" s="41"/>
    </row>
    <row r="61" spans="1:14" ht="16.5" thickBo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27"/>
      <c r="K61" s="45"/>
      <c r="L61" s="33"/>
    </row>
    <row r="62" spans="1:14" x14ac:dyDescent="0.25">
      <c r="A62" s="224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6"/>
    </row>
    <row r="63" spans="1:14" x14ac:dyDescent="0.25">
      <c r="A63" s="227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8"/>
    </row>
    <row r="64" spans="1:14" ht="15.75" x14ac:dyDescent="0.25">
      <c r="A64" s="47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8"/>
    </row>
    <row r="65" spans="1:12" ht="15.75" x14ac:dyDescent="0.25">
      <c r="A65" s="47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8"/>
    </row>
    <row r="66" spans="1:12" ht="15.75" x14ac:dyDescent="0.25">
      <c r="A66" s="227" t="s">
        <v>84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8"/>
    </row>
    <row r="67" spans="1:12" ht="16.5" thickBot="1" x14ac:dyDescent="0.3">
      <c r="A67" s="43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4"/>
    </row>
    <row r="68" spans="1:12" ht="15.75" thickBot="1" x14ac:dyDescent="0.3">
      <c r="A68" s="229" t="s">
        <v>17</v>
      </c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1"/>
    </row>
    <row r="69" spans="1:12" ht="16.5" thickBot="1" x14ac:dyDescent="0.3">
      <c r="A69" s="146"/>
      <c r="B69" s="142"/>
      <c r="C69" s="142"/>
      <c r="D69" s="142"/>
      <c r="E69" s="232" t="s">
        <v>35</v>
      </c>
      <c r="F69" s="232"/>
      <c r="G69" s="232"/>
      <c r="H69" s="232"/>
      <c r="I69" s="232"/>
      <c r="J69" s="232"/>
      <c r="K69" s="232"/>
      <c r="L69" s="67">
        <v>1847.98</v>
      </c>
    </row>
    <row r="70" spans="1:12" ht="15.75" x14ac:dyDescent="0.25">
      <c r="A70" s="52">
        <v>45330</v>
      </c>
      <c r="B70" s="25">
        <v>43605</v>
      </c>
      <c r="C70" s="29" t="s">
        <v>134</v>
      </c>
      <c r="D70" s="29"/>
      <c r="E70" s="29"/>
      <c r="F70" s="29"/>
      <c r="G70" s="29" t="s">
        <v>136</v>
      </c>
      <c r="H70" s="29"/>
      <c r="I70" s="25" t="s">
        <v>21</v>
      </c>
      <c r="J70" s="53" t="s">
        <v>43</v>
      </c>
      <c r="K70" s="54">
        <v>21.99</v>
      </c>
      <c r="L70" s="26">
        <f t="shared" ref="L70:L74" si="3">J70*K70</f>
        <v>21.99</v>
      </c>
    </row>
    <row r="71" spans="1:12" ht="15.75" x14ac:dyDescent="0.25">
      <c r="A71" s="30"/>
      <c r="B71" s="27"/>
      <c r="C71" s="31" t="s">
        <v>135</v>
      </c>
      <c r="D71" s="31"/>
      <c r="E71" s="31"/>
      <c r="F71" s="31"/>
      <c r="G71" s="31" t="s">
        <v>137</v>
      </c>
      <c r="H71" s="31"/>
      <c r="I71" s="27" t="s">
        <v>21</v>
      </c>
      <c r="J71" s="32" t="s">
        <v>43</v>
      </c>
      <c r="K71" s="33">
        <v>9.99</v>
      </c>
      <c r="L71" s="28">
        <f t="shared" si="3"/>
        <v>9.99</v>
      </c>
    </row>
    <row r="72" spans="1:12" ht="15.75" x14ac:dyDescent="0.25">
      <c r="A72" s="30"/>
      <c r="B72" s="27"/>
      <c r="C72" s="31"/>
      <c r="D72" s="31"/>
      <c r="E72" s="31"/>
      <c r="F72" s="31"/>
      <c r="G72" s="31" t="s">
        <v>138</v>
      </c>
      <c r="H72" s="31"/>
      <c r="I72" s="27" t="s">
        <v>21</v>
      </c>
      <c r="J72" s="32" t="s">
        <v>43</v>
      </c>
      <c r="K72" s="33">
        <v>29.99</v>
      </c>
      <c r="L72" s="28">
        <f t="shared" si="3"/>
        <v>29.99</v>
      </c>
    </row>
    <row r="73" spans="1:12" ht="15.75" x14ac:dyDescent="0.25">
      <c r="A73" s="30"/>
      <c r="B73" s="27"/>
      <c r="C73" s="31"/>
      <c r="D73" s="31"/>
      <c r="E73" s="31"/>
      <c r="F73" s="31"/>
      <c r="G73" s="31" t="s">
        <v>139</v>
      </c>
      <c r="H73" s="31"/>
      <c r="I73" s="27" t="s">
        <v>21</v>
      </c>
      <c r="J73" s="32" t="s">
        <v>43</v>
      </c>
      <c r="K73" s="33">
        <v>11.99</v>
      </c>
      <c r="L73" s="28">
        <f t="shared" si="3"/>
        <v>11.99</v>
      </c>
    </row>
    <row r="74" spans="1:12" ht="15.75" x14ac:dyDescent="0.25">
      <c r="A74" s="30"/>
      <c r="B74" s="27"/>
      <c r="C74" s="31"/>
      <c r="D74" s="31"/>
      <c r="E74" s="31"/>
      <c r="F74" s="31"/>
      <c r="G74" s="31" t="s">
        <v>140</v>
      </c>
      <c r="H74" s="31"/>
      <c r="I74" s="31" t="s">
        <v>21</v>
      </c>
      <c r="J74" s="32" t="s">
        <v>43</v>
      </c>
      <c r="K74" s="70">
        <v>15.99</v>
      </c>
      <c r="L74" s="28">
        <f t="shared" si="3"/>
        <v>15.99</v>
      </c>
    </row>
    <row r="75" spans="1:12" ht="15.75" x14ac:dyDescent="0.25">
      <c r="A75" s="39"/>
      <c r="B75" s="31"/>
      <c r="C75" s="31"/>
      <c r="D75" s="31"/>
      <c r="E75" s="31"/>
      <c r="F75" s="31"/>
      <c r="G75" s="31" t="s">
        <v>141</v>
      </c>
      <c r="H75" s="31"/>
      <c r="I75" s="31" t="s">
        <v>21</v>
      </c>
      <c r="J75" s="32" t="s">
        <v>43</v>
      </c>
      <c r="K75" s="70">
        <v>77.989999999999995</v>
      </c>
      <c r="L75" s="28">
        <f t="shared" ref="L75:L79" si="4">J75*K75</f>
        <v>77.989999999999995</v>
      </c>
    </row>
    <row r="76" spans="1:12" ht="15.75" x14ac:dyDescent="0.25">
      <c r="A76" s="39"/>
      <c r="B76" s="31"/>
      <c r="C76" s="31"/>
      <c r="D76" s="31"/>
      <c r="E76" s="31"/>
      <c r="F76" s="31"/>
      <c r="G76" s="31" t="s">
        <v>142</v>
      </c>
      <c r="H76" s="31"/>
      <c r="I76" s="31" t="s">
        <v>21</v>
      </c>
      <c r="J76" s="32" t="s">
        <v>43</v>
      </c>
      <c r="K76" s="70">
        <v>214.99</v>
      </c>
      <c r="L76" s="28">
        <f t="shared" si="4"/>
        <v>214.99</v>
      </c>
    </row>
    <row r="77" spans="1:12" ht="15.75" x14ac:dyDescent="0.25">
      <c r="A77" s="39"/>
      <c r="B77" s="31"/>
      <c r="C77" s="31"/>
      <c r="D77" s="31"/>
      <c r="E77" s="31"/>
      <c r="F77" s="31"/>
      <c r="G77" s="31" t="s">
        <v>143</v>
      </c>
      <c r="H77" s="31"/>
      <c r="I77" s="31" t="s">
        <v>21</v>
      </c>
      <c r="J77" s="32" t="s">
        <v>43</v>
      </c>
      <c r="K77" s="70">
        <v>6.99</v>
      </c>
      <c r="L77" s="28">
        <f t="shared" si="4"/>
        <v>6.99</v>
      </c>
    </row>
    <row r="78" spans="1:12" ht="15.75" x14ac:dyDescent="0.25">
      <c r="A78" s="39"/>
      <c r="B78" s="31"/>
      <c r="C78" s="31"/>
      <c r="D78" s="31"/>
      <c r="E78" s="31"/>
      <c r="F78" s="31"/>
      <c r="G78" s="31" t="s">
        <v>144</v>
      </c>
      <c r="H78" s="31"/>
      <c r="I78" s="31" t="s">
        <v>21</v>
      </c>
      <c r="J78" s="32" t="s">
        <v>43</v>
      </c>
      <c r="K78" s="70">
        <v>6.99</v>
      </c>
      <c r="L78" s="28">
        <f t="shared" si="4"/>
        <v>6.99</v>
      </c>
    </row>
    <row r="79" spans="1:12" ht="15.75" x14ac:dyDescent="0.25">
      <c r="A79" s="39"/>
      <c r="B79" s="31"/>
      <c r="C79" s="31"/>
      <c r="D79" s="31"/>
      <c r="E79" s="31"/>
      <c r="F79" s="31"/>
      <c r="G79" s="31" t="s">
        <v>145</v>
      </c>
      <c r="H79" s="31"/>
      <c r="I79" s="31" t="s">
        <v>21</v>
      </c>
      <c r="J79" s="32" t="s">
        <v>43</v>
      </c>
      <c r="K79" s="70">
        <v>17.989999999999998</v>
      </c>
      <c r="L79" s="28">
        <f t="shared" si="4"/>
        <v>17.989999999999998</v>
      </c>
    </row>
    <row r="80" spans="1:12" ht="16.5" thickBot="1" x14ac:dyDescent="0.3">
      <c r="A80" s="77"/>
      <c r="B80" s="34"/>
      <c r="C80" s="34"/>
      <c r="D80" s="34"/>
      <c r="E80" s="34"/>
      <c r="F80" s="34"/>
      <c r="G80" s="35"/>
      <c r="H80" s="35"/>
      <c r="I80" s="35"/>
      <c r="J80" s="36"/>
      <c r="K80" s="140"/>
      <c r="L80" s="38"/>
    </row>
    <row r="81" spans="1:14" ht="15.75" x14ac:dyDescent="0.25">
      <c r="A81" s="30">
        <v>45330</v>
      </c>
      <c r="B81" s="27">
        <v>92561</v>
      </c>
      <c r="C81" s="31" t="s">
        <v>146</v>
      </c>
      <c r="D81" s="31"/>
      <c r="E81" s="31"/>
      <c r="F81" s="31"/>
      <c r="G81" s="31" t="s">
        <v>147</v>
      </c>
      <c r="H81" s="31"/>
      <c r="I81" s="27" t="s">
        <v>21</v>
      </c>
      <c r="J81" s="32" t="s">
        <v>148</v>
      </c>
      <c r="K81" s="33">
        <v>7.9</v>
      </c>
      <c r="L81" s="28">
        <f t="shared" ref="L81" si="5">J81*K81</f>
        <v>158</v>
      </c>
    </row>
    <row r="82" spans="1:14" ht="15.75" x14ac:dyDescent="0.25">
      <c r="A82" s="30"/>
      <c r="B82" s="27"/>
      <c r="C82" s="31" t="s">
        <v>150</v>
      </c>
      <c r="D82" s="31"/>
      <c r="E82" s="31"/>
      <c r="F82" s="31"/>
      <c r="G82" s="31"/>
      <c r="H82" s="31"/>
      <c r="I82" s="27"/>
      <c r="J82" s="32"/>
      <c r="K82" s="33"/>
      <c r="L82" s="28"/>
    </row>
    <row r="83" spans="1:14" ht="16.5" thickBot="1" x14ac:dyDescent="0.3">
      <c r="A83" s="55"/>
      <c r="B83" s="56"/>
      <c r="C83" s="34"/>
      <c r="D83" s="34"/>
      <c r="E83" s="34"/>
      <c r="F83" s="34"/>
      <c r="G83" s="34"/>
      <c r="H83" s="34"/>
      <c r="I83" s="56"/>
      <c r="J83" s="57"/>
      <c r="K83" s="58"/>
      <c r="L83" s="59"/>
    </row>
    <row r="84" spans="1:14" ht="15.75" x14ac:dyDescent="0.25">
      <c r="A84" s="30">
        <v>45331</v>
      </c>
      <c r="B84" s="27">
        <v>92602</v>
      </c>
      <c r="C84" s="31" t="s">
        <v>146</v>
      </c>
      <c r="D84" s="31"/>
      <c r="E84" s="31"/>
      <c r="F84" s="31"/>
      <c r="G84" s="31" t="s">
        <v>151</v>
      </c>
      <c r="H84" s="31"/>
      <c r="I84" s="27" t="s">
        <v>21</v>
      </c>
      <c r="J84" s="32" t="s">
        <v>43</v>
      </c>
      <c r="K84" s="33">
        <v>12.9</v>
      </c>
      <c r="L84" s="28">
        <f t="shared" ref="L84:L85" si="6">J84*K84</f>
        <v>12.9</v>
      </c>
      <c r="N84" s="11"/>
    </row>
    <row r="85" spans="1:14" ht="16.5" thickBot="1" x14ac:dyDescent="0.3">
      <c r="A85" s="55"/>
      <c r="B85" s="56"/>
      <c r="C85" s="34" t="s">
        <v>149</v>
      </c>
      <c r="D85" s="34"/>
      <c r="E85" s="34"/>
      <c r="F85" s="34"/>
      <c r="G85" s="34"/>
      <c r="H85" s="34"/>
      <c r="I85" s="56"/>
      <c r="J85" s="57"/>
      <c r="K85" s="58"/>
      <c r="L85" s="59"/>
    </row>
    <row r="86" spans="1:14" ht="15" customHeight="1" thickBot="1" x14ac:dyDescent="0.3">
      <c r="A86" s="149">
        <v>45337</v>
      </c>
      <c r="B86" s="150">
        <v>44632</v>
      </c>
      <c r="C86" s="151" t="s">
        <v>97</v>
      </c>
      <c r="D86" s="151"/>
      <c r="E86" s="151"/>
      <c r="F86" s="151"/>
      <c r="G86" s="151" t="s">
        <v>111</v>
      </c>
      <c r="H86" s="151"/>
      <c r="I86" s="150" t="s">
        <v>113</v>
      </c>
      <c r="J86" s="152" t="s">
        <v>153</v>
      </c>
      <c r="K86" s="153">
        <v>5.25</v>
      </c>
      <c r="L86" s="154">
        <f t="shared" ref="L86:L89" si="7">J86*K86</f>
        <v>262.5</v>
      </c>
    </row>
    <row r="87" spans="1:14" ht="15" customHeight="1" thickBot="1" x14ac:dyDescent="0.3">
      <c r="A87" s="149"/>
      <c r="B87" s="150"/>
      <c r="C87" s="151"/>
      <c r="D87" s="151"/>
      <c r="E87" s="151"/>
      <c r="F87" s="151"/>
      <c r="G87" s="151"/>
      <c r="H87" s="151"/>
      <c r="I87" s="150" t="s">
        <v>113</v>
      </c>
      <c r="J87" s="152"/>
      <c r="K87" s="153"/>
      <c r="L87" s="154">
        <f t="shared" si="7"/>
        <v>0</v>
      </c>
    </row>
    <row r="88" spans="1:14" ht="16.5" thickBot="1" x14ac:dyDescent="0.3">
      <c r="A88" s="149">
        <v>45337</v>
      </c>
      <c r="B88" s="150" t="s">
        <v>100</v>
      </c>
      <c r="C88" s="151" t="s">
        <v>158</v>
      </c>
      <c r="D88" s="151"/>
      <c r="E88" s="151"/>
      <c r="F88" s="151"/>
      <c r="G88" s="151" t="s">
        <v>159</v>
      </c>
      <c r="H88" s="151"/>
      <c r="I88" s="150" t="s">
        <v>21</v>
      </c>
      <c r="J88" s="152" t="s">
        <v>43</v>
      </c>
      <c r="K88" s="153">
        <v>491.48</v>
      </c>
      <c r="L88" s="154">
        <f t="shared" si="7"/>
        <v>491.48</v>
      </c>
    </row>
    <row r="89" spans="1:14" ht="15.75" x14ac:dyDescent="0.25">
      <c r="A89" s="30">
        <v>45338</v>
      </c>
      <c r="B89" s="27">
        <v>11</v>
      </c>
      <c r="C89" s="31" t="s">
        <v>99</v>
      </c>
      <c r="D89" s="31"/>
      <c r="E89" s="31"/>
      <c r="F89" s="31"/>
      <c r="G89" s="31" t="s">
        <v>152</v>
      </c>
      <c r="H89" s="31"/>
      <c r="I89" s="27" t="s">
        <v>21</v>
      </c>
      <c r="J89" s="32" t="s">
        <v>43</v>
      </c>
      <c r="K89" s="33">
        <v>80</v>
      </c>
      <c r="L89" s="28">
        <f t="shared" si="7"/>
        <v>80</v>
      </c>
    </row>
    <row r="90" spans="1:14" ht="15.75" x14ac:dyDescent="0.25">
      <c r="A90" s="227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8"/>
    </row>
    <row r="91" spans="1:14" ht="16.5" thickBot="1" x14ac:dyDescent="0.3">
      <c r="A91" s="43"/>
      <c r="B91" s="49"/>
      <c r="C91" s="49"/>
      <c r="D91" s="49"/>
      <c r="E91" s="49"/>
      <c r="F91" s="49"/>
      <c r="G91" s="22" t="s">
        <v>44</v>
      </c>
      <c r="H91" s="22"/>
      <c r="I91" s="22"/>
      <c r="J91" s="40"/>
      <c r="K91" s="139"/>
      <c r="L91" s="42"/>
    </row>
    <row r="92" spans="1:14" ht="15.75" thickBot="1" x14ac:dyDescent="0.3">
      <c r="A92" s="229" t="s">
        <v>17</v>
      </c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1"/>
    </row>
    <row r="93" spans="1:14" ht="16.5" thickBot="1" x14ac:dyDescent="0.3">
      <c r="A93" s="146"/>
      <c r="B93" s="142"/>
      <c r="C93" s="142"/>
      <c r="D93" s="142"/>
      <c r="E93" s="232" t="s">
        <v>35</v>
      </c>
      <c r="F93" s="232"/>
      <c r="G93" s="232"/>
      <c r="H93" s="232"/>
      <c r="I93" s="232"/>
      <c r="J93" s="232"/>
      <c r="K93" s="232"/>
      <c r="L93" s="67">
        <v>2262.88</v>
      </c>
    </row>
    <row r="94" spans="1:14" ht="15.75" x14ac:dyDescent="0.25">
      <c r="A94" s="30"/>
      <c r="B94" s="27"/>
      <c r="C94" s="31"/>
      <c r="D94" s="31"/>
      <c r="E94" s="31"/>
      <c r="F94" s="31"/>
      <c r="G94" s="31"/>
      <c r="H94" s="31"/>
      <c r="I94" s="27"/>
      <c r="J94" s="32"/>
      <c r="K94" s="33"/>
      <c r="L94" s="28"/>
    </row>
    <row r="95" spans="1:14" ht="15.75" x14ac:dyDescent="0.25">
      <c r="A95" s="30"/>
      <c r="B95" s="27"/>
      <c r="C95" s="31"/>
      <c r="D95" s="31"/>
      <c r="E95" s="31"/>
      <c r="F95" s="31"/>
      <c r="G95" s="31"/>
      <c r="H95" s="31"/>
      <c r="I95" s="27"/>
      <c r="J95" s="32"/>
      <c r="K95" s="33"/>
      <c r="L95" s="28"/>
    </row>
    <row r="96" spans="1:14" ht="16.5" thickBot="1" x14ac:dyDescent="0.3">
      <c r="A96" s="55"/>
      <c r="B96" s="56"/>
      <c r="C96" s="34"/>
      <c r="D96" s="34"/>
      <c r="E96" s="34"/>
      <c r="F96" s="34"/>
      <c r="G96" s="34"/>
      <c r="H96" s="34"/>
      <c r="I96" s="56"/>
      <c r="J96" s="57"/>
      <c r="K96" s="58"/>
      <c r="L96" s="59"/>
    </row>
    <row r="97" spans="1:12" ht="15.75" x14ac:dyDescent="0.25">
      <c r="A97" s="30"/>
      <c r="B97" s="27"/>
      <c r="C97" s="31"/>
      <c r="D97" s="31"/>
      <c r="E97" s="31"/>
      <c r="F97" s="31"/>
      <c r="G97" s="31"/>
      <c r="H97" s="31"/>
      <c r="I97" s="27"/>
      <c r="J97" s="32"/>
      <c r="K97" s="33"/>
      <c r="L97" s="28"/>
    </row>
    <row r="98" spans="1:12" ht="16.5" thickBot="1" x14ac:dyDescent="0.3">
      <c r="A98" s="55"/>
      <c r="B98" s="56"/>
      <c r="C98" s="34"/>
      <c r="D98" s="34"/>
      <c r="E98" s="34"/>
      <c r="F98" s="34"/>
      <c r="G98" s="34"/>
      <c r="H98" s="34"/>
      <c r="I98" s="56"/>
      <c r="J98" s="57"/>
      <c r="K98" s="58"/>
      <c r="L98" s="59"/>
    </row>
    <row r="99" spans="1:12" ht="16.5" thickBot="1" x14ac:dyDescent="0.3">
      <c r="A99" s="149"/>
      <c r="B99" s="150"/>
      <c r="C99" s="151"/>
      <c r="D99" s="151"/>
      <c r="E99" s="151"/>
      <c r="F99" s="151"/>
      <c r="G99" s="151"/>
      <c r="H99" s="151"/>
      <c r="I99" s="150"/>
      <c r="J99" s="152"/>
      <c r="K99" s="153"/>
      <c r="L99" s="154"/>
    </row>
    <row r="100" spans="1:12" ht="16.5" thickBot="1" x14ac:dyDescent="0.3">
      <c r="A100" s="30"/>
      <c r="B100" s="27"/>
      <c r="C100" s="31"/>
      <c r="D100" s="31"/>
      <c r="E100" s="31"/>
      <c r="F100" s="31"/>
      <c r="G100" s="31"/>
      <c r="H100" s="31"/>
      <c r="I100" s="27"/>
      <c r="J100" s="32"/>
      <c r="K100" s="33"/>
      <c r="L100" s="28"/>
    </row>
    <row r="101" spans="1:12" ht="16.5" thickBot="1" x14ac:dyDescent="0.3">
      <c r="A101" s="149"/>
      <c r="B101" s="150" t="s">
        <v>100</v>
      </c>
      <c r="C101" s="151" t="s">
        <v>158</v>
      </c>
      <c r="D101" s="151"/>
      <c r="E101" s="151"/>
      <c r="F101" s="151"/>
      <c r="G101" s="151" t="s">
        <v>159</v>
      </c>
      <c r="H101" s="151"/>
      <c r="I101" s="150" t="s">
        <v>21</v>
      </c>
      <c r="J101" s="152" t="s">
        <v>43</v>
      </c>
      <c r="K101" s="153">
        <v>491.48</v>
      </c>
      <c r="L101" s="154">
        <f t="shared" ref="L97:L101" si="8">J101*K101</f>
        <v>491.48</v>
      </c>
    </row>
    <row r="102" spans="1:12" ht="15.75" x14ac:dyDescent="0.25">
      <c r="A102" s="30">
        <v>45338</v>
      </c>
      <c r="B102" s="27">
        <v>11</v>
      </c>
      <c r="C102" s="31" t="s">
        <v>99</v>
      </c>
      <c r="D102" s="31"/>
      <c r="E102" s="31"/>
      <c r="F102" s="31"/>
      <c r="G102" s="31" t="s">
        <v>152</v>
      </c>
      <c r="H102" s="31"/>
      <c r="I102" s="27" t="s">
        <v>21</v>
      </c>
      <c r="J102" s="32" t="s">
        <v>43</v>
      </c>
      <c r="K102" s="33">
        <v>80</v>
      </c>
      <c r="L102" s="28">
        <f t="shared" ref="L102" si="9">J102*K102</f>
        <v>80</v>
      </c>
    </row>
    <row r="103" spans="1:12" ht="15.75" x14ac:dyDescent="0.25">
      <c r="A103" s="30"/>
      <c r="B103" s="27"/>
      <c r="C103" s="31"/>
      <c r="D103" s="31"/>
      <c r="E103" s="31"/>
      <c r="F103" s="31"/>
      <c r="G103" s="31"/>
      <c r="H103" s="31"/>
      <c r="I103" s="27"/>
      <c r="J103" s="32"/>
      <c r="K103" s="33"/>
      <c r="L103" s="28"/>
    </row>
    <row r="104" spans="1:12" ht="16.5" thickBot="1" x14ac:dyDescent="0.3">
      <c r="A104" s="55"/>
      <c r="B104" s="56"/>
      <c r="C104" s="34"/>
      <c r="D104" s="34"/>
      <c r="E104" s="34"/>
      <c r="F104" s="34"/>
      <c r="G104" s="34"/>
      <c r="H104" s="34"/>
      <c r="I104" s="56"/>
      <c r="J104" s="57"/>
      <c r="K104" s="58"/>
      <c r="L104" s="59"/>
    </row>
    <row r="105" spans="1:12" ht="15.75" x14ac:dyDescent="0.25">
      <c r="A105" s="52">
        <v>45341</v>
      </c>
      <c r="B105" s="25">
        <v>1464</v>
      </c>
      <c r="C105" s="29" t="s">
        <v>154</v>
      </c>
      <c r="D105" s="29"/>
      <c r="E105" s="29"/>
      <c r="F105" s="29"/>
      <c r="G105" s="29" t="s">
        <v>156</v>
      </c>
      <c r="H105" s="29"/>
      <c r="I105" s="29" t="s">
        <v>113</v>
      </c>
      <c r="J105" s="53" t="s">
        <v>43</v>
      </c>
      <c r="K105" s="54">
        <v>58.9</v>
      </c>
      <c r="L105" s="26">
        <f t="shared" ref="L105:L108" si="10">J105*K105</f>
        <v>58.9</v>
      </c>
    </row>
    <row r="106" spans="1:12" ht="15.75" x14ac:dyDescent="0.25">
      <c r="A106" s="30"/>
      <c r="B106" s="27"/>
      <c r="C106" s="31" t="s">
        <v>155</v>
      </c>
      <c r="D106" s="31"/>
      <c r="E106" s="31"/>
      <c r="F106" s="31"/>
      <c r="G106" s="31"/>
      <c r="H106" s="31"/>
      <c r="I106" s="31"/>
      <c r="J106" s="32"/>
      <c r="K106" s="33"/>
      <c r="L106" s="28"/>
    </row>
    <row r="107" spans="1:12" ht="16.5" thickBot="1" x14ac:dyDescent="0.3">
      <c r="A107" s="77"/>
      <c r="B107" s="34"/>
      <c r="C107" s="34"/>
      <c r="D107" s="34"/>
      <c r="E107" s="34"/>
      <c r="F107" s="34"/>
      <c r="G107" s="35"/>
      <c r="H107" s="35"/>
      <c r="I107" s="35"/>
      <c r="J107" s="36"/>
      <c r="K107" s="140"/>
      <c r="L107" s="59"/>
    </row>
    <row r="108" spans="1:12" ht="15.75" x14ac:dyDescent="0.25">
      <c r="A108" s="52">
        <v>45341</v>
      </c>
      <c r="B108" s="25">
        <v>15394</v>
      </c>
      <c r="C108" s="29" t="s">
        <v>157</v>
      </c>
      <c r="D108" s="29"/>
      <c r="E108" s="29"/>
      <c r="F108" s="29"/>
      <c r="G108" s="29"/>
      <c r="H108" s="29"/>
      <c r="I108" s="29" t="s">
        <v>21</v>
      </c>
      <c r="J108" s="53" t="s">
        <v>43</v>
      </c>
      <c r="K108" s="144">
        <v>190</v>
      </c>
      <c r="L108" s="26">
        <f t="shared" si="10"/>
        <v>190</v>
      </c>
    </row>
    <row r="109" spans="1:12" ht="15.75" x14ac:dyDescent="0.25">
      <c r="A109" s="39"/>
      <c r="B109" s="31"/>
      <c r="C109" s="31"/>
      <c r="D109" s="31"/>
      <c r="E109" s="31"/>
      <c r="F109" s="31"/>
      <c r="G109" s="31"/>
      <c r="H109" s="31"/>
      <c r="I109" s="31"/>
      <c r="J109" s="32"/>
      <c r="K109" s="70"/>
      <c r="L109" s="28">
        <f t="shared" ref="L109" si="11">J109*K109</f>
        <v>0</v>
      </c>
    </row>
    <row r="110" spans="1:12" ht="16.5" thickBot="1" x14ac:dyDescent="0.3">
      <c r="A110" s="77"/>
      <c r="B110" s="34"/>
      <c r="C110" s="34"/>
      <c r="D110" s="34"/>
      <c r="E110" s="34"/>
      <c r="F110" s="34"/>
      <c r="G110" s="35"/>
      <c r="H110" s="35"/>
      <c r="I110" s="35"/>
      <c r="J110" s="36"/>
      <c r="K110" s="140"/>
      <c r="L110" s="38"/>
    </row>
    <row r="111" spans="1:12" ht="15.75" x14ac:dyDescent="0.25">
      <c r="A111" s="50"/>
      <c r="B111" s="29"/>
      <c r="C111" s="29"/>
      <c r="D111" s="29"/>
      <c r="E111" s="29"/>
      <c r="F111" s="29"/>
      <c r="G111" s="71"/>
      <c r="H111" s="71"/>
      <c r="I111" s="71"/>
      <c r="J111" s="72"/>
      <c r="K111" s="141"/>
      <c r="L111" s="74"/>
    </row>
    <row r="112" spans="1:12" ht="15.75" x14ac:dyDescent="0.25">
      <c r="A112" s="39"/>
      <c r="B112" s="31"/>
      <c r="C112" s="31"/>
      <c r="D112" s="31"/>
      <c r="E112" s="31"/>
      <c r="F112" s="31"/>
      <c r="G112" s="22"/>
      <c r="H112" s="22"/>
      <c r="I112" s="22"/>
      <c r="J112" s="40"/>
      <c r="K112" s="139"/>
      <c r="L112" s="42"/>
    </row>
    <row r="113" spans="1:12" ht="16.5" thickBot="1" x14ac:dyDescent="0.3">
      <c r="A113" s="77"/>
      <c r="B113" s="34"/>
      <c r="C113" s="34"/>
      <c r="D113" s="34"/>
      <c r="E113" s="34"/>
      <c r="F113" s="34"/>
      <c r="G113" s="35" t="s">
        <v>176</v>
      </c>
      <c r="H113" s="35"/>
      <c r="I113" s="35"/>
      <c r="J113" s="36"/>
      <c r="K113" s="140"/>
      <c r="L113" s="38">
        <f>SUM(L93:L112)</f>
        <v>3083.26</v>
      </c>
    </row>
  </sheetData>
  <mergeCells count="17">
    <mergeCell ref="E39:K39"/>
    <mergeCell ref="A32:L33"/>
    <mergeCell ref="A35:L35"/>
    <mergeCell ref="A37:L37"/>
    <mergeCell ref="A1:L2"/>
    <mergeCell ref="A8:L8"/>
    <mergeCell ref="A3:L3"/>
    <mergeCell ref="C9:E9"/>
    <mergeCell ref="F9:H9"/>
    <mergeCell ref="A6:L6"/>
    <mergeCell ref="A90:L90"/>
    <mergeCell ref="A92:L92"/>
    <mergeCell ref="E93:K93"/>
    <mergeCell ref="A62:L63"/>
    <mergeCell ref="A68:L68"/>
    <mergeCell ref="E69:K69"/>
    <mergeCell ref="A66:L6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1"/>
  <sheetViews>
    <sheetView zoomScale="85" zoomScaleNormal="85" workbookViewId="0">
      <selection sqref="A1:XFD1"/>
    </sheetView>
  </sheetViews>
  <sheetFormatPr defaultRowHeight="15" x14ac:dyDescent="0.25"/>
  <sheetData>
    <row r="1" spans="1:14" ht="18.75" x14ac:dyDescent="0.3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4" ht="18.75" x14ac:dyDescent="0.3">
      <c r="A2" s="221"/>
      <c r="B2" s="221"/>
      <c r="C2" s="221"/>
      <c r="D2" s="221"/>
      <c r="E2" s="167"/>
      <c r="F2" s="167"/>
      <c r="G2" s="167"/>
      <c r="H2" s="167"/>
      <c r="I2" s="221"/>
      <c r="J2" s="221"/>
      <c r="K2" s="221"/>
      <c r="L2" s="221"/>
      <c r="M2" s="221"/>
      <c r="N2" s="221"/>
    </row>
    <row r="3" spans="1:14" ht="15.75" x14ac:dyDescent="0.25">
      <c r="E3" s="10"/>
      <c r="F3" s="10"/>
      <c r="G3" s="10"/>
      <c r="H3" s="10"/>
    </row>
    <row r="4" spans="1:14" x14ac:dyDescent="0.25">
      <c r="I4" s="194"/>
      <c r="J4" s="194"/>
      <c r="K4" s="221"/>
      <c r="L4" s="221"/>
    </row>
    <row r="5" spans="1:14" x14ac:dyDescent="0.25">
      <c r="K5" s="221"/>
      <c r="L5" s="221"/>
    </row>
    <row r="6" spans="1:14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4" x14ac:dyDescent="0.25">
      <c r="K7" s="12"/>
      <c r="L7" s="12"/>
    </row>
    <row r="8" spans="1:14" x14ac:dyDescent="0.25">
      <c r="K8" s="235"/>
      <c r="L8" s="235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233"/>
      <c r="B10" s="233"/>
      <c r="C10" s="233"/>
      <c r="D10" s="233"/>
      <c r="E10" s="234"/>
      <c r="F10" s="234"/>
      <c r="G10" s="233"/>
      <c r="H10" s="233"/>
      <c r="I10" s="233"/>
      <c r="J10" s="233"/>
      <c r="K10" s="233"/>
      <c r="L10" s="233"/>
      <c r="M10" s="233"/>
      <c r="N10" s="233"/>
    </row>
    <row r="11" spans="1:14" x14ac:dyDescent="0.25">
      <c r="A11" s="12"/>
      <c r="B11" s="12"/>
      <c r="C11" s="12"/>
      <c r="D11" s="12"/>
      <c r="E11" s="24"/>
      <c r="F11" s="24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/>
      <c r="B12" s="12"/>
      <c r="C12" s="12"/>
      <c r="D12" s="12"/>
      <c r="E12" s="236"/>
      <c r="F12" s="236"/>
      <c r="G12" s="12"/>
      <c r="H12" s="12"/>
      <c r="I12" s="235"/>
      <c r="J12" s="235"/>
      <c r="K12" s="12"/>
      <c r="L12" s="12"/>
      <c r="M12" s="12"/>
      <c r="N12" s="12"/>
    </row>
    <row r="13" spans="1:14" x14ac:dyDescent="0.25">
      <c r="A13" s="12"/>
      <c r="B13" s="12"/>
      <c r="C13" s="12"/>
      <c r="D13" s="12"/>
      <c r="E13" s="24"/>
      <c r="F13" s="24"/>
      <c r="G13" s="12"/>
      <c r="H13" s="12"/>
      <c r="I13" s="233"/>
      <c r="J13" s="233"/>
      <c r="K13" s="12"/>
      <c r="L13" s="12"/>
      <c r="M13" s="12"/>
      <c r="N13" s="12"/>
    </row>
    <row r="14" spans="1:14" x14ac:dyDescent="0.2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1:14" x14ac:dyDescent="0.25">
      <c r="A15" s="12"/>
      <c r="B15" s="12"/>
      <c r="C15" s="12"/>
      <c r="D15" s="12"/>
      <c r="E15" s="14"/>
      <c r="F15" s="14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2"/>
      <c r="B16" s="12"/>
      <c r="C16" s="12"/>
      <c r="D16" s="12"/>
      <c r="E16" s="14"/>
      <c r="F16" s="14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2"/>
      <c r="B17" s="12"/>
      <c r="C17" s="12"/>
      <c r="D17" s="12"/>
      <c r="E17" s="14"/>
      <c r="F17" s="14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233"/>
      <c r="B18" s="233"/>
      <c r="C18" s="233"/>
      <c r="D18" s="233"/>
      <c r="E18" s="233"/>
      <c r="F18" s="233"/>
      <c r="G18" s="233"/>
      <c r="H18" s="233"/>
      <c r="I18" s="14"/>
      <c r="J18" s="14"/>
      <c r="K18" s="14"/>
      <c r="L18" s="14"/>
      <c r="M18" s="233"/>
      <c r="N18" s="233"/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233"/>
      <c r="B22" s="233"/>
      <c r="C22" s="233"/>
      <c r="D22" s="233"/>
      <c r="E22" s="233"/>
      <c r="F22" s="233"/>
      <c r="G22" s="233"/>
      <c r="H22" s="233"/>
      <c r="I22" s="14"/>
      <c r="J22" s="12"/>
      <c r="K22" s="14"/>
      <c r="L22" s="12"/>
      <c r="M22" s="12"/>
      <c r="N22" s="12"/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</sheetData>
  <mergeCells count="44">
    <mergeCell ref="A22:B22"/>
    <mergeCell ref="C22:D22"/>
    <mergeCell ref="E22:F22"/>
    <mergeCell ref="G22:H22"/>
    <mergeCell ref="K14:L14"/>
    <mergeCell ref="M14:N14"/>
    <mergeCell ref="A18:B18"/>
    <mergeCell ref="C18:D18"/>
    <mergeCell ref="E18:F18"/>
    <mergeCell ref="G18:H18"/>
    <mergeCell ref="M18:N18"/>
    <mergeCell ref="I12:J12"/>
    <mergeCell ref="I13:J13"/>
    <mergeCell ref="A14:B14"/>
    <mergeCell ref="C14:D14"/>
    <mergeCell ref="E14:F14"/>
    <mergeCell ref="G14:H14"/>
    <mergeCell ref="I14:J14"/>
    <mergeCell ref="E12:F12"/>
    <mergeCell ref="M6:N6"/>
    <mergeCell ref="A10:B10"/>
    <mergeCell ref="C10:D10"/>
    <mergeCell ref="E10:F10"/>
    <mergeCell ref="G10:H10"/>
    <mergeCell ref="I10:J10"/>
    <mergeCell ref="K10:L10"/>
    <mergeCell ref="M10:N10"/>
    <mergeCell ref="K8:L8"/>
    <mergeCell ref="I4:J4"/>
    <mergeCell ref="K4:L4"/>
    <mergeCell ref="K5:L5"/>
    <mergeCell ref="A6:B6"/>
    <mergeCell ref="C6:D6"/>
    <mergeCell ref="E6:F6"/>
    <mergeCell ref="G6:H6"/>
    <mergeCell ref="I6:J6"/>
    <mergeCell ref="K6:L6"/>
    <mergeCell ref="A1:M1"/>
    <mergeCell ref="A2:B2"/>
    <mergeCell ref="C2:D2"/>
    <mergeCell ref="E2:H2"/>
    <mergeCell ref="I2:J2"/>
    <mergeCell ref="K2:L2"/>
    <mergeCell ref="M2:N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Plan1</vt:lpstr>
      <vt:lpstr>Plan4</vt:lpstr>
      <vt:lpstr>deso miudas</vt:lpstr>
      <vt:lpstr>PRESTDES VIAGEM</vt:lpstr>
      <vt:lpstr>0</vt:lpstr>
      <vt:lpstr>Plan5</vt:lpstr>
      <vt:lpstr>Plan3</vt:lpstr>
      <vt:lpstr>1</vt:lpstr>
      <vt:lpstr>'0'!Area_de_impressao</vt:lpstr>
      <vt:lpstr>'deso miudas'!Area_de_impressao</vt:lpstr>
      <vt:lpstr>Plan1!Area_de_impressao</vt:lpstr>
      <vt:lpstr>Plan5!Area_de_impressao</vt:lpstr>
      <vt:lpstr>'PRESTDES VIAGEM'!Area_de_impressao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Rosangela - FINANCEIRO</dc:creator>
  <cp:lastModifiedBy>Rosangela - Financeiro</cp:lastModifiedBy>
  <cp:lastPrinted>2024-04-16T19:23:48Z</cp:lastPrinted>
  <dcterms:created xsi:type="dcterms:W3CDTF">2018-06-25T18:09:15Z</dcterms:created>
  <dcterms:modified xsi:type="dcterms:W3CDTF">2024-04-16T19:31:54Z</dcterms:modified>
</cp:coreProperties>
</file>